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stephenroll/Rising Fellow Dropbox/Rising Fellow/RF Blog/Resources for Students (Trackers, etc.)/"/>
    </mc:Choice>
  </mc:AlternateContent>
  <xr:revisionPtr revIDLastSave="0" documentId="13_ncr:1_{B129578B-8188-5045-BD4D-05B7518887AA}" xr6:coauthVersionLast="47" xr6:coauthVersionMax="47" xr10:uidLastSave="{00000000-0000-0000-0000-000000000000}"/>
  <bookViews>
    <workbookView xWindow="6920" yWindow="760" windowWidth="25560" windowHeight="18880" xr2:uid="{324F83DE-E1E5-594B-BDD8-4AF305A07A3A}"/>
  </bookViews>
  <sheets>
    <sheet name="Instructions" sheetId="5" r:id="rId1"/>
    <sheet name="Hours Tracker" sheetId="1" r:id="rId2"/>
    <sheet name="Dashboard" sheetId="2" r:id="rId3"/>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'Hours Tracker'!$A$1:$Q$33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olver_adj" localSheetId="1" hidden="1">'Hours Tracker'!#REF!</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'Hours Tracker'!$I$21</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N17" i="1"/>
  <c r="N16" i="1"/>
  <c r="M25" i="1"/>
  <c r="M24" i="1"/>
  <c r="M23" i="1"/>
  <c r="M22" i="1"/>
  <c r="N22" i="1" s="1"/>
  <c r="M21" i="1"/>
  <c r="N21" i="1" s="1"/>
  <c r="M20" i="1"/>
  <c r="N20" i="1" s="1"/>
  <c r="M19" i="1"/>
  <c r="N19" i="1" s="1"/>
  <c r="M18" i="1"/>
  <c r="N18" i="1" s="1"/>
  <c r="M16" i="1"/>
  <c r="M15" i="1"/>
  <c r="N15" i="1" s="1"/>
  <c r="M14" i="1"/>
  <c r="M13" i="1"/>
  <c r="N13" i="1" s="1"/>
  <c r="M12" i="1"/>
  <c r="N12" i="1" s="1"/>
  <c r="M11" i="1"/>
  <c r="N11" i="1" s="1"/>
  <c r="M10" i="1"/>
  <c r="N10" i="1" s="1"/>
  <c r="M9" i="1"/>
  <c r="M7" i="1"/>
  <c r="M6" i="1"/>
  <c r="N6" i="1" s="1"/>
  <c r="N9" i="1"/>
  <c r="N7" i="1"/>
  <c r="N14" i="1" l="1"/>
  <c r="N23" i="1"/>
  <c r="M28" i="1" l="1"/>
  <c r="B35" i="2" l="1"/>
  <c r="B36" i="2" s="1"/>
  <c r="B37" i="2" s="1"/>
  <c r="B38" i="2" s="1"/>
  <c r="B39" i="2" s="1"/>
  <c r="B40" i="2" s="1"/>
  <c r="B41" i="2" s="1"/>
  <c r="B42" i="2" s="1"/>
  <c r="B43" i="2" s="1"/>
  <c r="B44" i="2" s="1"/>
  <c r="B45" i="2" s="1"/>
  <c r="B46" i="2" s="1"/>
  <c r="B47" i="2" s="1"/>
  <c r="B48" i="2" s="1"/>
  <c r="B49" i="2" s="1"/>
  <c r="B50" i="2" s="1"/>
  <c r="B51" i="2" s="1"/>
  <c r="B52" i="2" s="1"/>
  <c r="B53" i="2" s="1"/>
  <c r="D25" i="1"/>
  <c r="B24" i="1"/>
  <c r="D24" i="1" s="1"/>
  <c r="M8" i="1"/>
  <c r="O16" i="1" l="1"/>
  <c r="N8" i="1"/>
  <c r="O15" i="1"/>
  <c r="O21" i="1"/>
  <c r="O19" i="1"/>
  <c r="O20" i="1"/>
  <c r="O18" i="1"/>
  <c r="O17" i="1"/>
  <c r="O14" i="1"/>
  <c r="O23" i="1"/>
  <c r="O22" i="1"/>
  <c r="O6" i="1"/>
  <c r="O12" i="1"/>
  <c r="O8" i="1"/>
  <c r="C36" i="2" s="1"/>
  <c r="F36" i="2" s="1"/>
  <c r="O13" i="1"/>
  <c r="O11" i="1"/>
  <c r="O10" i="1"/>
  <c r="O9" i="1"/>
  <c r="O7" i="1"/>
  <c r="C35" i="2" s="1"/>
  <c r="M27" i="1"/>
  <c r="B23" i="1"/>
  <c r="B22" i="1" s="1"/>
  <c r="D22" i="1" s="1"/>
  <c r="C48" i="2" l="1"/>
  <c r="C40" i="2"/>
  <c r="F35" i="2"/>
  <c r="I37" i="2" s="1"/>
  <c r="C50" i="2"/>
  <c r="F50" i="2" s="1"/>
  <c r="C43" i="2"/>
  <c r="C37" i="2"/>
  <c r="F37" i="2" s="1"/>
  <c r="C51" i="2"/>
  <c r="C38" i="2"/>
  <c r="F38" i="2" s="1"/>
  <c r="C42" i="2"/>
  <c r="C44" i="2"/>
  <c r="C45" i="2"/>
  <c r="F45" i="2" s="1"/>
  <c r="C47" i="2"/>
  <c r="F47" i="2" s="1"/>
  <c r="D34" i="2"/>
  <c r="C34" i="2"/>
  <c r="F34" i="2" s="1"/>
  <c r="C49" i="2"/>
  <c r="F49" i="2" s="1"/>
  <c r="C39" i="2"/>
  <c r="C41" i="2"/>
  <c r="F41" i="2" s="1"/>
  <c r="C46" i="2"/>
  <c r="F46" i="2" s="1"/>
  <c r="D23" i="1"/>
  <c r="B21" i="1"/>
  <c r="I38" i="2"/>
  <c r="B20" i="1"/>
  <c r="D21" i="1"/>
  <c r="D35" i="2" l="1"/>
  <c r="G34" i="2"/>
  <c r="F42" i="2"/>
  <c r="F43" i="2"/>
  <c r="I43" i="2"/>
  <c r="I45" i="2"/>
  <c r="I47" i="2"/>
  <c r="F40" i="2"/>
  <c r="I42" i="2" s="1"/>
  <c r="F39" i="2"/>
  <c r="F51" i="2"/>
  <c r="I51" i="2"/>
  <c r="F44" i="2"/>
  <c r="I46" i="2" s="1"/>
  <c r="I36" i="2"/>
  <c r="F48" i="2"/>
  <c r="I50" i="2" s="1"/>
  <c r="I40" i="2"/>
  <c r="D20" i="1"/>
  <c r="B19" i="1"/>
  <c r="I44" i="2" l="1"/>
  <c r="I41" i="2"/>
  <c r="I49" i="2"/>
  <c r="D36" i="2"/>
  <c r="G35" i="2"/>
  <c r="I48" i="2"/>
  <c r="I39" i="2"/>
  <c r="B18" i="1"/>
  <c r="D19" i="1"/>
  <c r="G36" i="2" l="1"/>
  <c r="D37" i="2"/>
  <c r="J36" i="2"/>
  <c r="D18" i="1"/>
  <c r="B17" i="1"/>
  <c r="G37" i="2" l="1"/>
  <c r="D38" i="2"/>
  <c r="J37" i="2"/>
  <c r="B16" i="1"/>
  <c r="D17" i="1"/>
  <c r="G38" i="2" l="1"/>
  <c r="D39" i="2"/>
  <c r="J38" i="2"/>
  <c r="D16" i="1"/>
  <c r="B15" i="1"/>
  <c r="G39" i="2" l="1"/>
  <c r="D40" i="2"/>
  <c r="B14" i="1"/>
  <c r="D15" i="1"/>
  <c r="G40" i="2" l="1"/>
  <c r="D41" i="2"/>
  <c r="J39" i="2"/>
  <c r="B13" i="1"/>
  <c r="D14" i="1"/>
  <c r="G41" i="2" l="1"/>
  <c r="D42" i="2"/>
  <c r="J40" i="2"/>
  <c r="D13" i="1"/>
  <c r="B12" i="1"/>
  <c r="G42" i="2" l="1"/>
  <c r="D43" i="2"/>
  <c r="J41" i="2"/>
  <c r="D12" i="1"/>
  <c r="B11" i="1"/>
  <c r="G43" i="2" l="1"/>
  <c r="D44" i="2"/>
  <c r="J42" i="2"/>
  <c r="B10" i="1"/>
  <c r="B9" i="1" s="1"/>
  <c r="D11" i="1"/>
  <c r="G44" i="2" l="1"/>
  <c r="D45" i="2"/>
  <c r="J43" i="2"/>
  <c r="B8" i="1"/>
  <c r="D9" i="1"/>
  <c r="D10" i="1"/>
  <c r="G45" i="2" l="1"/>
  <c r="D46" i="2"/>
  <c r="J44" i="2"/>
  <c r="B7" i="1"/>
  <c r="D8" i="1"/>
  <c r="G46" i="2" l="1"/>
  <c r="D47" i="2"/>
  <c r="J45" i="2"/>
  <c r="B6" i="1"/>
  <c r="D6" i="1" s="1"/>
  <c r="D7" i="1"/>
  <c r="G47" i="2" l="1"/>
  <c r="D48" i="2"/>
  <c r="J46" i="2"/>
  <c r="G48" i="2" l="1"/>
  <c r="D49" i="2"/>
  <c r="J47" i="2"/>
  <c r="G49" i="2" l="1"/>
  <c r="D50" i="2"/>
  <c r="J48" i="2"/>
  <c r="J50" i="2" l="1"/>
  <c r="G50" i="2"/>
  <c r="D51" i="2"/>
  <c r="G51" i="2" s="1"/>
  <c r="J53" i="2" s="1"/>
  <c r="J51" i="2"/>
  <c r="J49" i="2"/>
  <c r="J5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Rising Fellow</author>
  </authors>
  <commentList>
    <comment ref="B25" authorId="0" shapeId="0" xr:uid="{28422AAB-4486-7643-853D-CCFD69CAA4C8}">
      <text>
        <r>
          <rPr>
            <b/>
            <sz val="10"/>
            <color rgb="FF000000"/>
            <rFont val="Tahoma"/>
            <family val="2"/>
          </rPr>
          <t>Rising Fellow:</t>
        </r>
        <r>
          <rPr>
            <sz val="10"/>
            <color rgb="FF000000"/>
            <rFont val="Tahoma"/>
            <family val="2"/>
          </rPr>
          <t xml:space="preserve">
</t>
        </r>
        <r>
          <rPr>
            <sz val="10"/>
            <color rgb="FF000000"/>
            <rFont val="Tahoma"/>
            <family val="2"/>
          </rPr>
          <t>Set the Monday of the exam week here.</t>
        </r>
      </text>
    </comment>
  </commentList>
</comments>
</file>

<file path=xl/sharedStrings.xml><?xml version="1.0" encoding="utf-8"?>
<sst xmlns="http://schemas.openxmlformats.org/spreadsheetml/2006/main" count="88" uniqueCount="59">
  <si>
    <t>Actual</t>
  </si>
  <si>
    <t>Week #</t>
  </si>
  <si>
    <t>Start Week (Mon)</t>
  </si>
  <si>
    <t>End Week (Sun)</t>
  </si>
  <si>
    <t>Monday</t>
  </si>
  <si>
    <t>Tuesday</t>
  </si>
  <si>
    <t>Wednesday</t>
  </si>
  <si>
    <t>Thursday</t>
  </si>
  <si>
    <t>Friday</t>
  </si>
  <si>
    <t>Cumulative</t>
  </si>
  <si>
    <t>-</t>
  </si>
  <si>
    <t xml:space="preserve"> </t>
  </si>
  <si>
    <t>Cumulative Hours</t>
  </si>
  <si>
    <t>Hours per week</t>
  </si>
  <si>
    <t>Week</t>
  </si>
  <si>
    <t>Plan</t>
  </si>
  <si>
    <t>EXAM DAY</t>
  </si>
  <si>
    <t>Focused Study Hours</t>
  </si>
  <si>
    <t>Exam [X] Study Hours Tracker</t>
  </si>
  <si>
    <t>Planned 
# Hours</t>
  </si>
  <si>
    <t>Actual 
# Hours</t>
  </si>
  <si>
    <t>Saturday</t>
  </si>
  <si>
    <t>Sunday</t>
  </si>
  <si>
    <t>Motivation</t>
  </si>
  <si>
    <t>Final Weeks</t>
  </si>
  <si>
    <t>Target:</t>
  </si>
  <si>
    <t>Reach Goal:</t>
  </si>
  <si>
    <t>Actual Hours:</t>
  </si>
  <si>
    <t>* Treat myself to… OR</t>
  </si>
  <si>
    <t>* [Insert motivation here]</t>
  </si>
  <si>
    <t>Ask/Answer Forum Qs</t>
  </si>
  <si>
    <t>If I hit my target hours, I will:</t>
  </si>
  <si>
    <t>Practice Exam Strategy</t>
  </si>
  <si>
    <t>* Buy [thing] I want… OR</t>
  </si>
  <si>
    <t>Read Study Guide</t>
  </si>
  <si>
    <t>Study Cookbook Recipes</t>
  </si>
  <si>
    <t>Practice Problem Re-dos</t>
  </si>
  <si>
    <t>Drill Cookbook Recipes</t>
  </si>
  <si>
    <t>Read Source Papers</t>
  </si>
  <si>
    <t>www.RisingFellow.com</t>
  </si>
  <si>
    <t>Instructions</t>
  </si>
  <si>
    <t>Purpose</t>
  </si>
  <si>
    <t>Week Surplus / (Deficit)</t>
  </si>
  <si>
    <t>3-Week Trailing Avg</t>
  </si>
  <si>
    <t>• At the end of each week, drag the formulas in the tables above down a row for the week.</t>
  </si>
  <si>
    <t>Notes:</t>
  </si>
  <si>
    <t>Feel free to modify the study topics above based on what works for you.</t>
  </si>
  <si>
    <r>
      <t xml:space="preserve">Studying for a CAS actuarial exam is a marathon, not a sprint. It requires consistent effort, discipline, and most importantly, effective time management. One of the best ways to manage your time effectively is by tracking your study hours. 
Tracking your study hours allows you to:
</t>
    </r>
    <r>
      <rPr>
        <b/>
        <sz val="12"/>
        <color theme="1"/>
        <rFont val="Calibri"/>
        <family val="2"/>
        <scheme val="minor"/>
      </rPr>
      <t>Understand Your Study Patterns</t>
    </r>
    <r>
      <rPr>
        <sz val="12"/>
        <color theme="1"/>
        <rFont val="Calibri"/>
        <family val="2"/>
        <scheme val="minor"/>
      </rPr>
      <t xml:space="preserve">: 
By tracking your study hours, you can identify when you are most productive during the week and when you need breaks from studying. This helps you optimize your study schedule to match your natural rhythms.
</t>
    </r>
    <r>
      <rPr>
        <b/>
        <sz val="12"/>
        <color theme="1"/>
        <rFont val="Calibri"/>
        <family val="2"/>
        <scheme val="minor"/>
      </rPr>
      <t>Stay Accountable:</t>
    </r>
    <r>
      <rPr>
        <sz val="12"/>
        <color theme="1"/>
        <rFont val="Calibri"/>
        <family val="2"/>
        <scheme val="minor"/>
      </rPr>
      <t xml:space="preserve"> 
Having a visual representation of your study hours can motivate you to stay on track. It serves as a constant reminder of your progress and the work you still need to do.
</t>
    </r>
    <r>
      <rPr>
        <b/>
        <sz val="12"/>
        <color theme="1"/>
        <rFont val="Calibri"/>
        <family val="2"/>
        <scheme val="minor"/>
      </rPr>
      <t>Measure Progress:</t>
    </r>
    <r>
      <rPr>
        <sz val="12"/>
        <color theme="1"/>
        <rFont val="Calibri"/>
        <family val="2"/>
        <scheme val="minor"/>
      </rPr>
      <t xml:space="preserve"> 
Tracking your study hours allows you to measure your progress over time. You can see whether you’re on track to hit your monthly study hour goals so that you’re not scrambling in the final weeks.</t>
    </r>
  </si>
  <si>
    <t>Study Hours Tracker</t>
  </si>
  <si>
    <t>The hours here (actual and planned) are an example. Delete and overwrite them.</t>
  </si>
  <si>
    <t>Review &amp; Practice</t>
  </si>
  <si>
    <t>Learn &amp; Understand</t>
  </si>
  <si>
    <t xml:space="preserve">1 - Learn &amp; Understand
2 -  Practice &amp; Review </t>
  </si>
  <si>
    <t>Watch Lecture Videos</t>
  </si>
  <si>
    <t>Study Flashcards</t>
  </si>
  <si>
    <t>Work Practice Problems</t>
  </si>
  <si>
    <t>Close Gaps in Understanding</t>
  </si>
  <si>
    <t>Take Practice Exams</t>
  </si>
  <si>
    <r>
      <rPr>
        <b/>
        <sz val="12"/>
        <color theme="1"/>
        <rFont val="Calibri"/>
        <family val="2"/>
      </rPr>
      <t>How to set up the Study Hours Tracker:</t>
    </r>
    <r>
      <rPr>
        <sz val="12"/>
        <color theme="1"/>
        <rFont val="Calibri"/>
        <family val="2"/>
      </rPr>
      <t xml:space="preserve">
1. Set your exam date and adjust the dates for each week leading up to the exam. Also, delete the example data.
2. Decide on how many weeks to study - 20 weeks is a good target, but anywhere from 16-24 weeks should work depending on your own exam history and work/life schedule
3. Set a planned number of study hours for each week from now until the exam
</t>
    </r>
    <r>
      <rPr>
        <b/>
        <sz val="12"/>
        <color theme="1"/>
        <rFont val="Calibri"/>
        <family val="2"/>
      </rPr>
      <t>How to record and track your focused study hours:</t>
    </r>
    <r>
      <rPr>
        <sz val="12"/>
        <color theme="1"/>
        <rFont val="Calibri"/>
        <family val="2"/>
      </rPr>
      <t xml:space="preserve">
1. Each day, record the number of </t>
    </r>
    <r>
      <rPr>
        <b/>
        <sz val="12"/>
        <color theme="1"/>
        <rFont val="Calibri"/>
        <family val="2"/>
      </rPr>
      <t>focused</t>
    </r>
    <r>
      <rPr>
        <sz val="12"/>
        <color theme="1"/>
        <rFont val="Calibri"/>
        <family val="2"/>
      </rPr>
      <t xml:space="preserve"> hours you studied in 0.25 hour increments
2. Review your progress with the dashboard graphs and the Surplus / (Deficit) hours compared to plan
3. Make adjustments to your plan as needed to “roll with the punches” - Life or work may be hectic one week, so you can reduce your planned study hours and add some later 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</si>
</sst>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0.00\)"/>
    <numFmt numFmtId="165" formatCode="_(* #,##0_);_(* \(#,##0\);_(* &quot;-&quot;??_);_(@_)"/>
    <numFmt numFmtId="166" formatCode="0.000"/>
    <numFmt numFmtId="167" formatCode="0.0%"/>
    <numFmt numFmtId="168" formatCode="0.0"/>
  </numFmts>
  <fonts count="33" x14ac:knownFonts="1">
    <font>
      <sz val="11"/>
      <color theme="1"/>
      <name val="Calibri"/>
      <family val="2"/>
      <scheme val="minor"/>
    </font>
    <font>
      <sz val="12"/>
      <color theme="1"/>
      <name val="Calibri"/>
      <family val="2"/>
    </font>
    <font>
      <sz val="12"/>
      <color theme="1"/>
      <name val="Calibri"/>
      <family val="2"/>
    </font>
    <font>
      <sz val="11"/>
      <color theme="1"/>
      <name val="Calibri"/>
      <family val="2"/>
      <scheme val="minor"/>
    </font>
    <font>
      <sz val="11"/>
      <color theme="1"/>
      <name val="Calibri"/>
      <family val="2"/>
    </font>
    <font>
      <b/>
      <sz val="11"/>
      <name val="Calibri"/>
      <family val="2"/>
    </font>
    <font>
      <b/>
      <sz val="12"/>
      <name val="Calibri"/>
      <family val="2"/>
    </font>
    <font>
      <b/>
      <sz val="14"/>
      <name val="Calibri"/>
      <family val="2"/>
    </font>
    <font>
      <b/>
      <sz val="11"/>
      <color theme="1"/>
      <name val="Calibri"/>
      <family val="2"/>
    </font>
    <font>
      <sz val="11"/>
      <color rgb="FF0000FF"/>
      <name val="Calibri"/>
      <family val="2"/>
    </font>
    <font>
      <b/>
      <sz val="13"/>
      <color theme="1"/>
      <name val="Calibri"/>
      <family val="2"/>
    </font>
    <font>
      <b/>
      <sz val="14"/>
      <color theme="1"/>
      <name val="Calibri"/>
      <family val="2"/>
    </font>
    <font>
      <strike/>
      <sz val="11"/>
      <color theme="1"/>
      <name val="Calibri"/>
      <family val="2"/>
    </font>
    <font>
      <sz val="11"/>
      <color theme="0" tint="-0.249977111117893"/>
      <name val="Calibri"/>
      <family val="2"/>
    </font>
    <font>
      <sz val="11"/>
      <name val="Calibri"/>
      <family val="2"/>
    </font>
    <font>
      <sz val="20"/>
      <color rgb="FF333333"/>
      <name val="Calibri"/>
      <family val="2"/>
    </font>
    <font>
      <b/>
      <sz val="12"/>
      <color theme="1"/>
      <name val="Calibri"/>
      <family val="2"/>
    </font>
    <font>
      <b/>
      <sz val="11"/>
      <color rgb="FF0000FF"/>
      <name val="Calibri"/>
      <family val="2"/>
    </font>
    <font>
      <b/>
      <sz val="14"/>
      <color theme="1"/>
      <name val="Calibri"/>
      <family val="2"/>
      <scheme val="minor"/>
    </font>
    <font>
      <b/>
      <u/>
      <sz val="14"/>
      <color theme="1"/>
      <name val="Calibri"/>
      <family val="2"/>
      <scheme val="minor"/>
    </font>
    <font>
      <b/>
      <u/>
      <sz val="16"/>
      <name val="Calibri"/>
      <family val="2"/>
    </font>
    <font>
      <sz val="14"/>
      <color theme="1"/>
      <name val="Calibri"/>
      <family val="2"/>
      <scheme val="minor"/>
    </font>
    <font>
      <sz val="12"/>
      <color theme="1"/>
      <name val="Calibri (Body)"/>
    </font>
    <font>
      <b/>
      <sz val="12"/>
      <color theme="1"/>
      <name val="Calibri (Body)"/>
    </font>
    <font>
      <sz val="12"/>
      <color rgb="FF0000FF"/>
      <name val="Calibri (Body)"/>
    </font>
    <font>
      <u/>
      <sz val="12"/>
      <color theme="10"/>
      <name val="Calibri"/>
      <family val="2"/>
    </font>
    <font>
      <b/>
      <sz val="16"/>
      <color theme="1"/>
      <name val="Calibri"/>
      <family val="2"/>
    </font>
    <font>
      <sz val="12"/>
      <color theme="1"/>
      <name val="Calibri"/>
      <family val="2"/>
      <scheme val="minor"/>
    </font>
    <font>
      <b/>
      <sz val="12"/>
      <color theme="1"/>
      <name val="Calibri"/>
      <family val="2"/>
      <scheme val="minor"/>
    </font>
    <font>
      <b/>
      <u/>
      <sz val="20"/>
      <color theme="1"/>
      <name val="Calibri"/>
      <family val="2"/>
    </font>
    <font>
      <sz val="12"/>
      <color theme="0" tint="-0.249977111117893"/>
      <name val="Calibri"/>
      <family val="2"/>
    </font>
    <font>
      <sz val="10"/>
      <color rgb="FF000000"/>
      <name val="Tahoma"/>
      <family val="2"/>
    </font>
    <font>
      <b/>
      <sz val="10"/>
      <color rgb="FF000000"/>
      <name val="Tahoma"/>
      <family val="2"/>
    </font>
  </fonts>
  <fills count="8">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C00"/>
        <bgColor indexed="64"/>
      </patternFill>
    </fill>
    <fill>
      <patternFill patternType="solid">
        <fgColor theme="0" tint="-4.9989318521683403E-2"/>
        <bgColor indexed="64"/>
      </patternFill>
    </fill>
  </fills>
  <borders count="48">
    <border>
      <left/>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indexed="64"/>
      </bottom>
      <diagonal/>
    </border>
    <border>
      <left/>
      <right style="thin">
        <color auto="1"/>
      </right>
      <top style="thin">
        <color auto="1"/>
      </top>
      <bottom/>
      <diagonal/>
    </border>
    <border>
      <left style="thin">
        <color auto="1"/>
      </left>
      <right style="thin">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auto="1"/>
      </left>
      <right style="medium">
        <color indexed="64"/>
      </right>
      <top/>
      <bottom/>
      <diagonal/>
    </border>
    <border>
      <left style="medium">
        <color auto="1"/>
      </left>
      <right style="medium">
        <color auto="1"/>
      </right>
      <top style="medium">
        <color auto="1"/>
      </top>
      <bottom style="thin">
        <color indexed="64"/>
      </bottom>
      <diagonal/>
    </border>
    <border>
      <left/>
      <right style="dotted">
        <color indexed="64"/>
      </right>
      <top/>
      <bottom/>
      <diagonal/>
    </border>
    <border>
      <left/>
      <right style="dotted">
        <color indexed="64"/>
      </right>
      <top/>
      <bottom style="medium">
        <color auto="1"/>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tted">
        <color indexed="64"/>
      </right>
      <top/>
      <bottom style="thin">
        <color auto="1"/>
      </bottom>
      <diagonal/>
    </border>
    <border>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right style="thin">
        <color auto="1"/>
      </right>
      <top/>
      <bottom style="medium">
        <color indexed="64"/>
      </bottom>
      <diagonal/>
    </border>
    <border>
      <left style="thin">
        <color auto="1"/>
      </left>
      <right/>
      <top/>
      <bottom style="medium">
        <color indexed="64"/>
      </bottom>
      <diagonal/>
    </border>
    <border>
      <left/>
      <right/>
      <top style="medium">
        <color indexed="64"/>
      </top>
      <bottom style="thin">
        <color auto="1"/>
      </bottom>
      <diagonal/>
    </border>
    <border>
      <left/>
      <right style="dotted">
        <color indexed="64"/>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medium">
        <color auto="1"/>
      </right>
      <top/>
      <bottom style="thin">
        <color indexed="64"/>
      </bottom>
      <diagonal/>
    </border>
    <border>
      <left style="medium">
        <color auto="1"/>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5" fillId="0" borderId="0" applyNumberFormat="0" applyFill="0" applyBorder="0" applyAlignment="0" applyProtection="0"/>
  </cellStyleXfs>
  <cellXfs count="141">
    <xf numFmtId="0" fontId="0" fillId="0" borderId="0" xfId="0"/>
    <xf numFmtId="0" fontId="4" fillId="0" borderId="0" xfId="0" applyFont="1"/>
    <xf numFmtId="0" fontId="5" fillId="0" borderId="0" xfId="0" applyFont="1" applyAlignment="1">
      <alignment horizontal="centerContinuous"/>
    </xf>
    <xf numFmtId="0" fontId="6" fillId="0" borderId="2" xfId="0" applyFont="1" applyBorder="1" applyAlignment="1">
      <alignment horizontal="centerContinuous"/>
    </xf>
    <xf numFmtId="0" fontId="8" fillId="0" borderId="0" xfId="0" applyFont="1" applyAlignment="1">
      <alignment horizontal="left"/>
    </xf>
    <xf numFmtId="14" fontId="4" fillId="0" borderId="3" xfId="0" applyNumberFormat="1" applyFont="1" applyBorder="1" applyAlignment="1">
      <alignment horizontal="center"/>
    </xf>
    <xf numFmtId="0" fontId="4" fillId="0" borderId="0" xfId="0" applyFont="1" applyAlignment="1">
      <alignment horizontal="left"/>
    </xf>
    <xf numFmtId="2" fontId="4" fillId="0" borderId="7" xfId="0" applyNumberFormat="1" applyFont="1" applyBorder="1" applyAlignment="1">
      <alignment horizontal="center"/>
    </xf>
    <xf numFmtId="43" fontId="4" fillId="0" borderId="0" xfId="0" applyNumberFormat="1" applyFont="1"/>
    <xf numFmtId="0" fontId="8" fillId="0" borderId="0" xfId="0" applyFont="1"/>
    <xf numFmtId="165" fontId="4" fillId="0" borderId="0" xfId="0" applyNumberFormat="1" applyFont="1" applyAlignment="1">
      <alignment horizontal="center"/>
    </xf>
    <xf numFmtId="0" fontId="4" fillId="0" borderId="0" xfId="0" applyFont="1" applyAlignment="1">
      <alignment horizontal="center"/>
    </xf>
    <xf numFmtId="2" fontId="10" fillId="3" borderId="12" xfId="1" applyNumberFormat="1" applyFont="1" applyFill="1" applyBorder="1" applyAlignment="1">
      <alignment horizontal="center"/>
    </xf>
    <xf numFmtId="166" fontId="4" fillId="0" borderId="0" xfId="0" applyNumberFormat="1" applyFont="1"/>
    <xf numFmtId="165" fontId="4" fillId="0" borderId="0" xfId="1" applyNumberFormat="1" applyFont="1"/>
    <xf numFmtId="0" fontId="13" fillId="0" borderId="0" xfId="0" applyFont="1"/>
    <xf numFmtId="167" fontId="4" fillId="0" borderId="0" xfId="0" applyNumberFormat="1" applyFont="1"/>
    <xf numFmtId="167" fontId="4" fillId="0" borderId="0" xfId="2" applyNumberFormat="1" applyFont="1"/>
    <xf numFmtId="0" fontId="14" fillId="0" borderId="0" xfId="0" applyFont="1"/>
    <xf numFmtId="165" fontId="8" fillId="0" borderId="0" xfId="1" applyNumberFormat="1" applyFont="1"/>
    <xf numFmtId="0" fontId="15" fillId="0" borderId="0" xfId="0" applyFont="1"/>
    <xf numFmtId="165" fontId="14" fillId="0" borderId="0" xfId="1" applyNumberFormat="1" applyFont="1"/>
    <xf numFmtId="0" fontId="5" fillId="0" borderId="0" xfId="0" applyFont="1"/>
    <xf numFmtId="168" fontId="4" fillId="0" borderId="0" xfId="0" applyNumberFormat="1" applyFont="1"/>
    <xf numFmtId="2" fontId="9" fillId="4" borderId="5" xfId="1" applyNumberFormat="1" applyFont="1" applyFill="1" applyBorder="1" applyAlignment="1">
      <alignment horizontal="center"/>
    </xf>
    <xf numFmtId="2" fontId="9" fillId="4" borderId="0" xfId="1" applyNumberFormat="1" applyFont="1" applyFill="1" applyBorder="1" applyAlignment="1">
      <alignment horizontal="center"/>
    </xf>
    <xf numFmtId="2" fontId="9" fillId="5" borderId="5" xfId="1" applyNumberFormat="1" applyFont="1" applyFill="1" applyBorder="1" applyAlignment="1">
      <alignment horizontal="center"/>
    </xf>
    <xf numFmtId="2" fontId="9" fillId="5" borderId="0" xfId="1" applyNumberFormat="1" applyFont="1" applyFill="1" applyBorder="1" applyAlignment="1">
      <alignment horizontal="center"/>
    </xf>
    <xf numFmtId="0" fontId="4" fillId="0" borderId="1" xfId="0" applyFont="1" applyBorder="1"/>
    <xf numFmtId="14" fontId="4" fillId="0" borderId="0" xfId="0" applyNumberFormat="1" applyFont="1" applyAlignment="1">
      <alignment horizontal="center"/>
    </xf>
    <xf numFmtId="0" fontId="4" fillId="0" borderId="23" xfId="0" applyFont="1" applyBorder="1"/>
    <xf numFmtId="2" fontId="4" fillId="0" borderId="10" xfId="0" applyNumberFormat="1" applyFont="1" applyBorder="1" applyAlignment="1">
      <alignment horizontal="center"/>
    </xf>
    <xf numFmtId="14" fontId="4" fillId="0" borderId="5" xfId="0" applyNumberFormat="1" applyFont="1" applyBorder="1" applyAlignment="1">
      <alignment horizontal="center"/>
    </xf>
    <xf numFmtId="14" fontId="4" fillId="0" borderId="6" xfId="0" applyNumberFormat="1" applyFont="1" applyBorder="1" applyAlignment="1">
      <alignment horizontal="center"/>
    </xf>
    <xf numFmtId="2" fontId="9" fillId="5" borderId="2" xfId="1" applyNumberFormat="1" applyFont="1" applyFill="1" applyBorder="1" applyAlignment="1">
      <alignment horizontal="center"/>
    </xf>
    <xf numFmtId="2" fontId="9" fillId="5" borderId="26" xfId="1" applyNumberFormat="1" applyFont="1" applyFill="1" applyBorder="1" applyAlignment="1">
      <alignment horizontal="center"/>
    </xf>
    <xf numFmtId="2" fontId="9" fillId="5" borderId="27" xfId="1" applyNumberFormat="1" applyFont="1" applyFill="1" applyBorder="1" applyAlignment="1">
      <alignment horizontal="center"/>
    </xf>
    <xf numFmtId="0" fontId="19" fillId="0" borderId="0" xfId="0" applyFont="1"/>
    <xf numFmtId="0" fontId="8" fillId="0" borderId="31"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4" fillId="0" borderId="31" xfId="0" applyFont="1" applyBorder="1" applyAlignment="1">
      <alignment horizontal="center"/>
    </xf>
    <xf numFmtId="0" fontId="0" fillId="0" borderId="3" xfId="0" applyBorder="1" applyAlignment="1">
      <alignment horizontal="left"/>
    </xf>
    <xf numFmtId="0" fontId="12" fillId="0" borderId="0" xfId="0" applyFont="1"/>
    <xf numFmtId="0" fontId="0" fillId="0" borderId="22" xfId="0" applyBorder="1" applyAlignment="1">
      <alignment horizontal="left"/>
    </xf>
    <xf numFmtId="0" fontId="4" fillId="0" borderId="35" xfId="0" applyFont="1" applyBorder="1"/>
    <xf numFmtId="0" fontId="4" fillId="0" borderId="36" xfId="0" applyFont="1" applyBorder="1"/>
    <xf numFmtId="0" fontId="4" fillId="0" borderId="22" xfId="0" applyFont="1" applyBorder="1"/>
    <xf numFmtId="0" fontId="4" fillId="0" borderId="28" xfId="0" applyFont="1" applyBorder="1"/>
    <xf numFmtId="0" fontId="4" fillId="0" borderId="16" xfId="0" applyFont="1" applyBorder="1"/>
    <xf numFmtId="0" fontId="4" fillId="0" borderId="17" xfId="0" applyFont="1" applyBorder="1"/>
    <xf numFmtId="0" fontId="4" fillId="0" borderId="39" xfId="0" applyFont="1" applyBorder="1" applyAlignment="1">
      <alignment horizontal="center" wrapText="1"/>
    </xf>
    <xf numFmtId="0" fontId="4" fillId="0" borderId="39" xfId="0" applyFont="1" applyBorder="1" applyAlignment="1">
      <alignment horizontal="center"/>
    </xf>
    <xf numFmtId="0" fontId="4" fillId="0" borderId="33" xfId="0" applyFont="1" applyBorder="1" applyAlignment="1">
      <alignment horizontal="center" wrapText="1"/>
    </xf>
    <xf numFmtId="0" fontId="4" fillId="0" borderId="40" xfId="0" applyFont="1" applyBorder="1" applyAlignment="1">
      <alignment horizontal="center"/>
    </xf>
    <xf numFmtId="0" fontId="8" fillId="0" borderId="41" xfId="0" applyFont="1" applyBorder="1" applyAlignment="1">
      <alignment horizontal="center" wrapText="1"/>
    </xf>
    <xf numFmtId="0" fontId="4" fillId="0" borderId="19" xfId="0" applyFont="1" applyBorder="1" applyAlignment="1">
      <alignment horizontal="center"/>
    </xf>
    <xf numFmtId="164" fontId="4" fillId="0" borderId="24" xfId="0" applyNumberFormat="1" applyFont="1" applyBorder="1" applyAlignment="1">
      <alignment horizontal="center"/>
    </xf>
    <xf numFmtId="0" fontId="4" fillId="0" borderId="20" xfId="0" applyFont="1" applyBorder="1" applyAlignment="1">
      <alignment horizontal="center"/>
    </xf>
    <xf numFmtId="14" fontId="9" fillId="0" borderId="23" xfId="0" applyNumberFormat="1" applyFont="1" applyBorder="1" applyAlignment="1">
      <alignment horizontal="center"/>
    </xf>
    <xf numFmtId="14" fontId="4" fillId="0" borderId="23" xfId="0" applyNumberFormat="1" applyFont="1" applyBorder="1" applyAlignment="1">
      <alignment horizontal="center"/>
    </xf>
    <xf numFmtId="14" fontId="4" fillId="0" borderId="37" xfId="0" applyNumberFormat="1" applyFont="1" applyBorder="1" applyAlignment="1">
      <alignment horizontal="center"/>
    </xf>
    <xf numFmtId="2" fontId="9" fillId="5" borderId="23" xfId="1" applyNumberFormat="1" applyFont="1" applyFill="1" applyBorder="1" applyAlignment="1">
      <alignment horizontal="center"/>
    </xf>
    <xf numFmtId="2" fontId="4" fillId="0" borderId="23" xfId="0" applyNumberFormat="1" applyFont="1" applyBorder="1" applyAlignment="1">
      <alignment horizontal="center"/>
    </xf>
    <xf numFmtId="2" fontId="4" fillId="0" borderId="43" xfId="0" applyNumberFormat="1" applyFont="1" applyBorder="1" applyAlignment="1">
      <alignment horizontal="center"/>
    </xf>
    <xf numFmtId="164" fontId="4" fillId="0" borderId="44" xfId="0" applyNumberFormat="1" applyFont="1" applyBorder="1" applyAlignment="1">
      <alignment horizontal="center"/>
    </xf>
    <xf numFmtId="0" fontId="22" fillId="0" borderId="0" xfId="0" applyFont="1"/>
    <xf numFmtId="0" fontId="23" fillId="0" borderId="6" xfId="0" applyFont="1" applyBorder="1" applyAlignment="1">
      <alignment horizontal="center"/>
    </xf>
    <xf numFmtId="0" fontId="23" fillId="0" borderId="5" xfId="0" applyFont="1" applyBorder="1" applyAlignment="1">
      <alignment horizontal="center"/>
    </xf>
    <xf numFmtId="0" fontId="22" fillId="0" borderId="0" xfId="0" applyFont="1" applyAlignment="1">
      <alignment horizontal="center"/>
    </xf>
    <xf numFmtId="0" fontId="22" fillId="0" borderId="3" xfId="0" applyFont="1" applyBorder="1" applyAlignment="1">
      <alignment horizontal="center"/>
    </xf>
    <xf numFmtId="1" fontId="22" fillId="0" borderId="0" xfId="0" applyNumberFormat="1" applyFont="1" applyAlignment="1">
      <alignment horizontal="center"/>
    </xf>
    <xf numFmtId="2" fontId="22" fillId="0" borderId="0" xfId="0" applyNumberFormat="1" applyFont="1" applyAlignment="1">
      <alignment horizontal="center"/>
    </xf>
    <xf numFmtId="1" fontId="24" fillId="2" borderId="0" xfId="1" applyNumberFormat="1" applyFont="1" applyFill="1" applyBorder="1" applyAlignment="1">
      <alignment horizontal="center"/>
    </xf>
    <xf numFmtId="0" fontId="4" fillId="0" borderId="46" xfId="0" applyFont="1" applyBorder="1" applyAlignment="1">
      <alignment horizontal="center"/>
    </xf>
    <xf numFmtId="2" fontId="9" fillId="5" borderId="32" xfId="1" applyNumberFormat="1" applyFont="1" applyFill="1" applyBorder="1" applyAlignment="1">
      <alignment horizontal="center"/>
    </xf>
    <xf numFmtId="164" fontId="4" fillId="0" borderId="8" xfId="0" applyNumberFormat="1" applyFont="1" applyBorder="1" applyAlignment="1">
      <alignment horizontal="center"/>
    </xf>
    <xf numFmtId="0" fontId="8" fillId="0" borderId="25" xfId="0" applyFont="1" applyBorder="1" applyAlignment="1">
      <alignment horizontal="center"/>
    </xf>
    <xf numFmtId="0" fontId="8" fillId="0" borderId="42" xfId="0" applyFont="1" applyBorder="1" applyAlignment="1">
      <alignment horizontal="center" wrapText="1"/>
    </xf>
    <xf numFmtId="164" fontId="8" fillId="0" borderId="11" xfId="1" applyNumberFormat="1" applyFont="1" applyBorder="1" applyAlignment="1">
      <alignment horizontal="center"/>
    </xf>
    <xf numFmtId="164" fontId="8" fillId="0" borderId="45" xfId="1" applyNumberFormat="1" applyFont="1" applyBorder="1" applyAlignment="1">
      <alignment horizontal="center"/>
    </xf>
    <xf numFmtId="164" fontId="8" fillId="0" borderId="13" xfId="1" applyNumberFormat="1" applyFont="1" applyBorder="1" applyAlignment="1">
      <alignment horizontal="center"/>
    </xf>
    <xf numFmtId="0" fontId="2" fillId="0" borderId="14" xfId="3" applyFont="1" applyBorder="1" applyAlignment="1">
      <alignment horizontal="center" vertical="center"/>
    </xf>
    <xf numFmtId="0" fontId="2" fillId="0" borderId="21" xfId="3" applyFont="1" applyBorder="1" applyAlignment="1">
      <alignment vertical="center" wrapText="1"/>
    </xf>
    <xf numFmtId="0" fontId="16" fillId="0" borderId="21" xfId="3" applyFont="1" applyBorder="1" applyAlignment="1">
      <alignment horizontal="center" vertical="center"/>
    </xf>
    <xf numFmtId="0" fontId="2" fillId="0" borderId="15" xfId="3" applyFont="1" applyBorder="1" applyAlignment="1">
      <alignment horizontal="center" vertical="center"/>
    </xf>
    <xf numFmtId="0" fontId="2" fillId="0" borderId="0" xfId="3" applyFont="1" applyAlignment="1">
      <alignment horizontal="center" vertical="center"/>
    </xf>
    <xf numFmtId="0" fontId="2" fillId="0" borderId="22" xfId="4" applyBorder="1"/>
    <xf numFmtId="0" fontId="2" fillId="0" borderId="0" xfId="4"/>
    <xf numFmtId="0" fontId="2" fillId="0" borderId="28" xfId="4" applyBorder="1"/>
    <xf numFmtId="0" fontId="25" fillId="0" borderId="0" xfId="5" applyBorder="1"/>
    <xf numFmtId="0" fontId="26" fillId="0" borderId="0" xfId="4" applyFont="1"/>
    <xf numFmtId="0" fontId="2" fillId="0" borderId="0" xfId="4" applyAlignment="1">
      <alignment horizontal="left" vertical="top" wrapText="1"/>
    </xf>
    <xf numFmtId="0" fontId="2" fillId="0" borderId="16" xfId="3" applyFont="1" applyBorder="1" applyAlignment="1">
      <alignment horizontal="center" vertical="center"/>
    </xf>
    <xf numFmtId="0" fontId="2" fillId="0" borderId="23" xfId="3" applyFont="1" applyBorder="1" applyAlignment="1">
      <alignment horizontal="center" vertical="center"/>
    </xf>
    <xf numFmtId="0" fontId="2" fillId="0" borderId="17" xfId="3" applyFont="1" applyBorder="1" applyAlignment="1">
      <alignment horizontal="center" vertical="center"/>
    </xf>
    <xf numFmtId="2" fontId="8" fillId="0" borderId="30" xfId="0" applyNumberFormat="1" applyFont="1" applyBorder="1" applyAlignment="1">
      <alignment horizontal="center"/>
    </xf>
    <xf numFmtId="0" fontId="27" fillId="0" borderId="0" xfId="0" applyFont="1"/>
    <xf numFmtId="0" fontId="16" fillId="0" borderId="0" xfId="0" applyFont="1"/>
    <xf numFmtId="0" fontId="2" fillId="0" borderId="0" xfId="0" applyFont="1"/>
    <xf numFmtId="0" fontId="30" fillId="0" borderId="0" xfId="0" applyFont="1"/>
    <xf numFmtId="0" fontId="17" fillId="7" borderId="2" xfId="0" applyFont="1" applyFill="1" applyBorder="1" applyAlignment="1">
      <alignment horizontal="center"/>
    </xf>
    <xf numFmtId="0" fontId="17" fillId="7" borderId="4" xfId="0" applyFont="1" applyFill="1" applyBorder="1" applyAlignment="1">
      <alignment horizontal="center"/>
    </xf>
    <xf numFmtId="0" fontId="17" fillId="7" borderId="38" xfId="0" applyFont="1" applyFill="1" applyBorder="1" applyAlignment="1">
      <alignment horizontal="center"/>
    </xf>
    <xf numFmtId="0" fontId="17" fillId="7" borderId="28" xfId="0" applyFont="1" applyFill="1" applyBorder="1" applyAlignment="1">
      <alignment horizontal="center"/>
    </xf>
    <xf numFmtId="0" fontId="17" fillId="7" borderId="17" xfId="0" applyFont="1" applyFill="1" applyBorder="1" applyAlignment="1">
      <alignment horizontal="center"/>
    </xf>
    <xf numFmtId="0" fontId="29" fillId="0" borderId="0" xfId="4" applyFont="1" applyAlignment="1">
      <alignment horizontal="center"/>
    </xf>
    <xf numFmtId="0" fontId="27" fillId="0" borderId="0" xfId="4" applyFont="1" applyAlignment="1">
      <alignment horizontal="left" vertical="top" wrapText="1"/>
    </xf>
    <xf numFmtId="0" fontId="2" fillId="0" borderId="0" xfId="4" applyAlignment="1">
      <alignment horizontal="left" vertical="top" wrapText="1"/>
    </xf>
    <xf numFmtId="0" fontId="20" fillId="0" borderId="0" xfId="0" applyFont="1" applyAlignment="1">
      <alignment horizontal="center"/>
    </xf>
    <xf numFmtId="0" fontId="7" fillId="0" borderId="18" xfId="0" applyFont="1" applyBorder="1" applyAlignment="1">
      <alignment horizontal="center"/>
    </xf>
    <xf numFmtId="0" fontId="7" fillId="0" borderId="1" xfId="0" applyFont="1" applyBorder="1" applyAlignment="1">
      <alignment horizontal="center"/>
    </xf>
    <xf numFmtId="0" fontId="7" fillId="0" borderId="9" xfId="0" applyFont="1" applyBorder="1" applyAlignment="1">
      <alignment horizontal="center"/>
    </xf>
    <xf numFmtId="0" fontId="18" fillId="0" borderId="34" xfId="0" applyFont="1" applyBorder="1" applyAlignment="1">
      <alignment horizontal="center"/>
    </xf>
    <xf numFmtId="0" fontId="18" fillId="0" borderId="30" xfId="0" applyFont="1" applyBorder="1" applyAlignment="1">
      <alignment horizontal="center"/>
    </xf>
    <xf numFmtId="0" fontId="18" fillId="0" borderId="33" xfId="0" applyFont="1" applyBorder="1" applyAlignment="1">
      <alignment horizontal="center"/>
    </xf>
    <xf numFmtId="0" fontId="18" fillId="0" borderId="29" xfId="0" applyFont="1" applyBorder="1" applyAlignment="1">
      <alignment horizontal="center"/>
    </xf>
    <xf numFmtId="0" fontId="11" fillId="0" borderId="29" xfId="0" applyFont="1" applyBorder="1" applyAlignment="1">
      <alignment horizontal="center"/>
    </xf>
    <xf numFmtId="0" fontId="11" fillId="0" borderId="39" xfId="0" applyFont="1" applyBorder="1" applyAlignment="1">
      <alignment horizontal="center"/>
    </xf>
    <xf numFmtId="0" fontId="11" fillId="0" borderId="30" xfId="0" applyFont="1" applyBorder="1" applyAlignment="1">
      <alignment horizontal="center"/>
    </xf>
    <xf numFmtId="0" fontId="21" fillId="6" borderId="47" xfId="0" applyFont="1" applyFill="1" applyBorder="1" applyAlignment="1">
      <alignment horizontal="center" vertical="center" textRotation="90" wrapText="1"/>
    </xf>
    <xf numFmtId="0" fontId="21" fillId="6" borderId="10" xfId="0" applyFont="1" applyFill="1" applyBorder="1" applyAlignment="1">
      <alignment horizontal="center" vertical="center" textRotation="90" wrapText="1"/>
    </xf>
    <xf numFmtId="0" fontId="21" fillId="6" borderId="7" xfId="0" applyFont="1" applyFill="1" applyBorder="1" applyAlignment="1">
      <alignment horizontal="center" vertical="center" textRotation="90" wrapText="1"/>
    </xf>
    <xf numFmtId="0" fontId="21" fillId="4" borderId="47" xfId="0" applyFont="1" applyFill="1" applyBorder="1" applyAlignment="1">
      <alignment horizontal="center" vertical="center" textRotation="90" wrapText="1"/>
    </xf>
    <xf numFmtId="0" fontId="21" fillId="4" borderId="10" xfId="0" applyFont="1" applyFill="1" applyBorder="1" applyAlignment="1">
      <alignment horizontal="center" vertical="center" textRotation="90" wrapText="1"/>
    </xf>
    <xf numFmtId="0" fontId="21" fillId="4" borderId="7" xfId="0" applyFont="1" applyFill="1" applyBorder="1" applyAlignment="1">
      <alignment horizontal="center" vertical="center" textRotation="90" wrapText="1"/>
    </xf>
    <xf numFmtId="0" fontId="0" fillId="0" borderId="22" xfId="0" applyBorder="1" applyAlignment="1">
      <alignment horizontal="left"/>
    </xf>
    <xf numFmtId="0" fontId="0" fillId="0" borderId="3" xfId="0" applyBorder="1" applyAlignment="1">
      <alignment horizontal="left"/>
    </xf>
    <xf numFmtId="0" fontId="0" fillId="0" borderId="16" xfId="0" applyBorder="1" applyAlignment="1">
      <alignment horizontal="left"/>
    </xf>
    <xf numFmtId="0" fontId="0" fillId="0" borderId="37" xfId="0" applyBorder="1" applyAlignment="1">
      <alignment horizontal="left"/>
    </xf>
    <xf numFmtId="0" fontId="19" fillId="0" borderId="0" xfId="0" applyFont="1" applyAlignment="1">
      <alignment horizontal="center"/>
    </xf>
    <xf numFmtId="0" fontId="0" fillId="0" borderId="18" xfId="0" applyFont="1" applyBorder="1" applyAlignment="1">
      <alignment horizontal="left"/>
    </xf>
    <xf numFmtId="0" fontId="0" fillId="0" borderId="9" xfId="0" applyFont="1" applyBorder="1" applyAlignment="1">
      <alignment horizontal="left"/>
    </xf>
    <xf numFmtId="0" fontId="0" fillId="0" borderId="36"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28" xfId="0" applyFont="1" applyBorder="1" applyAlignment="1">
      <alignment horizontal="left"/>
    </xf>
    <xf numFmtId="0" fontId="0" fillId="0" borderId="38" xfId="0" applyFont="1" applyBorder="1" applyAlignment="1">
      <alignment horizontal="left"/>
    </xf>
    <xf numFmtId="0" fontId="0" fillId="0" borderId="37" xfId="0" applyFont="1" applyBorder="1" applyAlignment="1">
      <alignment horizontal="left"/>
    </xf>
    <xf numFmtId="0" fontId="0" fillId="0" borderId="17" xfId="0" applyFont="1" applyBorder="1" applyAlignment="1">
      <alignment horizontal="left"/>
    </xf>
    <xf numFmtId="0" fontId="1" fillId="0" borderId="0" xfId="4" applyFont="1" applyAlignment="1">
      <alignment horizontal="left" vertical="top" wrapText="1"/>
    </xf>
  </cellXfs>
  <cellStyles count="6">
    <cellStyle name="Comma" xfId="1" builtinId="3"/>
    <cellStyle name="Hyperlink 2" xfId="5" xr:uid="{415F56A5-9F81-6945-937A-C5658F60CA60}"/>
    <cellStyle name="Normal" xfId="0" builtinId="0"/>
    <cellStyle name="Normal 2" xfId="3" xr:uid="{5D140554-98BF-454F-BA9B-88317E86A500}"/>
    <cellStyle name="Normal 3" xfId="4" xr:uid="{A16C43B7-D467-8E4A-9CB0-4EC98D020A13}"/>
    <cellStyle name="Percent" xfId="2" builtinId="5"/>
  </cellStyles>
  <dxfs count="4">
    <dxf>
      <font>
        <b val="0"/>
        <i/>
        <condense val="0"/>
        <extend val="0"/>
        <color indexed="12"/>
      </font>
    </dxf>
    <dxf>
      <font>
        <color rgb="FF006100"/>
      </font>
      <fill>
        <patternFill>
          <bgColor rgb="FFC6EFCE"/>
        </patternFill>
      </fill>
    </dxf>
    <dxf>
      <font>
        <color rgb="FF9C0006"/>
      </font>
      <fill>
        <patternFill>
          <bgColor rgb="FFFFC7CE"/>
        </patternFill>
      </fill>
    </dxf>
    <dxf>
      <font>
        <b val="0"/>
        <i/>
        <condense val="0"/>
        <extend val="0"/>
        <color indexed="1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Cumulative Hours</a:t>
            </a:r>
          </a:p>
        </c:rich>
      </c:tx>
      <c:overlay val="0"/>
    </c:title>
    <c:autoTitleDeleted val="0"/>
    <c:plotArea>
      <c:layout>
        <c:manualLayout>
          <c:layoutTarget val="inner"/>
          <c:xMode val="edge"/>
          <c:yMode val="edge"/>
          <c:x val="3.98744346317065E-2"/>
          <c:y val="2.7571580063626699E-2"/>
          <c:w val="0.950898056678951"/>
          <c:h val="0.91867101978106402"/>
        </c:manualLayout>
      </c:layout>
      <c:lineChart>
        <c:grouping val="standard"/>
        <c:varyColors val="0"/>
        <c:ser>
          <c:idx val="0"/>
          <c:order val="0"/>
          <c:tx>
            <c:strRef>
              <c:f>Dashboard!$D$33</c:f>
              <c:strCache>
                <c:ptCount val="1"/>
                <c:pt idx="0">
                  <c:v>Plan</c:v>
                </c:pt>
              </c:strCache>
            </c:strRef>
          </c:tx>
          <c:spPr>
            <a:ln>
              <a:solidFill>
                <a:schemeClr val="tx1"/>
              </a:solidFill>
            </a:ln>
          </c:spPr>
          <c:marker>
            <c:symbol val="none"/>
          </c:marker>
          <c:cat>
            <c:numRef>
              <c:f>Dashboard!$B$34:$B$53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Dashboard!$D$34:$D$53</c:f>
              <c:numCache>
                <c:formatCode>General</c:formatCode>
                <c:ptCount val="20"/>
                <c:pt idx="0">
                  <c:v>5</c:v>
                </c:pt>
                <c:pt idx="1">
                  <c:v>10</c:v>
                </c:pt>
                <c:pt idx="2">
                  <c:v>20</c:v>
                </c:pt>
                <c:pt idx="3">
                  <c:v>35</c:v>
                </c:pt>
                <c:pt idx="4">
                  <c:v>50</c:v>
                </c:pt>
                <c:pt idx="5">
                  <c:v>70</c:v>
                </c:pt>
                <c:pt idx="6">
                  <c:v>90</c:v>
                </c:pt>
                <c:pt idx="7">
                  <c:v>110</c:v>
                </c:pt>
                <c:pt idx="8">
                  <c:v>130</c:v>
                </c:pt>
                <c:pt idx="9">
                  <c:v>150</c:v>
                </c:pt>
                <c:pt idx="10">
                  <c:v>170</c:v>
                </c:pt>
                <c:pt idx="11">
                  <c:v>190</c:v>
                </c:pt>
                <c:pt idx="12">
                  <c:v>210</c:v>
                </c:pt>
                <c:pt idx="13">
                  <c:v>230</c:v>
                </c:pt>
                <c:pt idx="14">
                  <c:v>250</c:v>
                </c:pt>
                <c:pt idx="15">
                  <c:v>270</c:v>
                </c:pt>
                <c:pt idx="16">
                  <c:v>290</c:v>
                </c:pt>
                <c:pt idx="17">
                  <c:v>310</c:v>
                </c:pt>
              </c:numCache>
            </c:numRef>
          </c:val>
          <c:smooth val="0"/>
          <c:extLst>
            <c:ext xmlns:c16="http://schemas.microsoft.com/office/drawing/2014/chart" uri="{C3380CC4-5D6E-409C-BE32-E72D297353CC}">
              <c16:uniqueId val="{00000000-4102-4E4D-A98C-74CC9394D620}"/>
            </c:ext>
          </c:extLst>
        </c:ser>
        <c:ser>
          <c:idx val="4"/>
          <c:order val="1"/>
          <c:tx>
            <c:strRef>
              <c:f>Dashboard!$C$33</c:f>
              <c:strCache>
                <c:ptCount val="1"/>
                <c:pt idx="0">
                  <c:v>Actual</c:v>
                </c:pt>
              </c:strCache>
            </c:strRef>
          </c:tx>
          <c:spPr>
            <a:ln>
              <a:solidFill>
                <a:srgbClr val="FFCC00"/>
              </a:solidFill>
            </a:ln>
          </c:spPr>
          <c:marker>
            <c:symbol val="none"/>
          </c:marker>
          <c:val>
            <c:numRef>
              <c:f>Dashboard!$C$34:$C$53</c:f>
              <c:numCache>
                <c:formatCode>0</c:formatCode>
                <c:ptCount val="20"/>
                <c:pt idx="0">
                  <c:v>2</c:v>
                </c:pt>
                <c:pt idx="1">
                  <c:v>9.75</c:v>
                </c:pt>
                <c:pt idx="2">
                  <c:v>17.75</c:v>
                </c:pt>
                <c:pt idx="3">
                  <c:v>35</c:v>
                </c:pt>
                <c:pt idx="4">
                  <c:v>54</c:v>
                </c:pt>
                <c:pt idx="5">
                  <c:v>73.75</c:v>
                </c:pt>
                <c:pt idx="6">
                  <c:v>98</c:v>
                </c:pt>
                <c:pt idx="7">
                  <c:v>125</c:v>
                </c:pt>
                <c:pt idx="8">
                  <c:v>148.25</c:v>
                </c:pt>
                <c:pt idx="9">
                  <c:v>170.25</c:v>
                </c:pt>
                <c:pt idx="10">
                  <c:v>195.25</c:v>
                </c:pt>
                <c:pt idx="11">
                  <c:v>205.25</c:v>
                </c:pt>
                <c:pt idx="12">
                  <c:v>220</c:v>
                </c:pt>
                <c:pt idx="13">
                  <c:v>245.5</c:v>
                </c:pt>
                <c:pt idx="14">
                  <c:v>274</c:v>
                </c:pt>
                <c:pt idx="15">
                  <c:v>298.75</c:v>
                </c:pt>
                <c:pt idx="16">
                  <c:v>327.75</c:v>
                </c:pt>
                <c:pt idx="17">
                  <c:v>346.5</c:v>
                </c:pt>
              </c:numCache>
            </c:numRef>
          </c:val>
          <c:smooth val="0"/>
          <c:extLst>
            <c:ext xmlns:c16="http://schemas.microsoft.com/office/drawing/2014/chart" uri="{C3380CC4-5D6E-409C-BE32-E72D297353CC}">
              <c16:uniqueId val="{00000001-4102-4E4D-A98C-74CC9394D620}"/>
            </c:ext>
          </c:extLst>
        </c:ser>
        <c:dLbls>
          <c:showLegendKey val="0"/>
          <c:showVal val="0"/>
          <c:showCatName val="0"/>
          <c:showSerName val="0"/>
          <c:showPercent val="0"/>
          <c:showBubbleSize val="0"/>
        </c:dLbls>
        <c:smooth val="0"/>
        <c:axId val="-1612133040"/>
        <c:axId val="-1575615760"/>
      </c:lineChart>
      <c:catAx>
        <c:axId val="-1612133040"/>
        <c:scaling>
          <c:orientation val="minMax"/>
        </c:scaling>
        <c:delete val="0"/>
        <c:axPos val="b"/>
        <c:numFmt formatCode="General" sourceLinked="1"/>
        <c:majorTickMark val="out"/>
        <c:minorTickMark val="none"/>
        <c:tickLblPos val="nextTo"/>
        <c:crossAx val="-1575615760"/>
        <c:crosses val="autoZero"/>
        <c:auto val="1"/>
        <c:lblAlgn val="ctr"/>
        <c:lblOffset val="100"/>
        <c:noMultiLvlLbl val="0"/>
      </c:catAx>
      <c:valAx>
        <c:axId val="-1575615760"/>
        <c:scaling>
          <c:orientation val="minMax"/>
        </c:scaling>
        <c:delete val="0"/>
        <c:axPos val="l"/>
        <c:numFmt formatCode="General" sourceLinked="1"/>
        <c:majorTickMark val="out"/>
        <c:minorTickMark val="none"/>
        <c:tickLblPos val="nextTo"/>
        <c:crossAx val="-1612133040"/>
        <c:crosses val="autoZero"/>
        <c:crossBetween val="between"/>
      </c:valAx>
    </c:plotArea>
    <c:legend>
      <c:legendPos val="r"/>
      <c:layout>
        <c:manualLayout>
          <c:xMode val="edge"/>
          <c:yMode val="edge"/>
          <c:x val="0.104135379214394"/>
          <c:y val="8.17448084100834E-2"/>
          <c:w val="0.12408195834817132"/>
          <c:h val="0.1141156847891807"/>
        </c:manualLayout>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Weekly Hours</a:t>
            </a:r>
          </a:p>
        </c:rich>
      </c:tx>
      <c:overlay val="0"/>
    </c:title>
    <c:autoTitleDeleted val="0"/>
    <c:plotArea>
      <c:layout>
        <c:manualLayout>
          <c:layoutTarget val="inner"/>
          <c:xMode val="edge"/>
          <c:yMode val="edge"/>
          <c:x val="3.1537336937360397E-2"/>
          <c:y val="3.0769230769230799E-2"/>
          <c:w val="0.93588341755787996"/>
          <c:h val="0.87655910658226543"/>
        </c:manualLayout>
      </c:layout>
      <c:lineChart>
        <c:grouping val="standard"/>
        <c:varyColors val="0"/>
        <c:ser>
          <c:idx val="0"/>
          <c:order val="0"/>
          <c:tx>
            <c:strRef>
              <c:f>Dashboard!$F$33</c:f>
              <c:strCache>
                <c:ptCount val="1"/>
                <c:pt idx="0">
                  <c:v>Actual</c:v>
                </c:pt>
              </c:strCache>
            </c:strRef>
          </c:tx>
          <c:spPr>
            <a:ln>
              <a:solidFill>
                <a:srgbClr val="FFCC00"/>
              </a:solidFill>
            </a:ln>
          </c:spPr>
          <c:marker>
            <c:symbol val="none"/>
          </c:marker>
          <c:cat>
            <c:numRef>
              <c:f>Dashboard!$B$35:$B$53</c:f>
              <c:numCache>
                <c:formatCode>General</c:formatCode>
                <c:ptCount val="19"/>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numCache>
            </c:numRef>
          </c:cat>
          <c:val>
            <c:numRef>
              <c:f>Dashboard!$F$35:$F$53</c:f>
              <c:numCache>
                <c:formatCode>0</c:formatCode>
                <c:ptCount val="19"/>
                <c:pt idx="0">
                  <c:v>7.75</c:v>
                </c:pt>
                <c:pt idx="1">
                  <c:v>8</c:v>
                </c:pt>
                <c:pt idx="2">
                  <c:v>17.25</c:v>
                </c:pt>
                <c:pt idx="3">
                  <c:v>19</c:v>
                </c:pt>
                <c:pt idx="4">
                  <c:v>19.75</c:v>
                </c:pt>
                <c:pt idx="5">
                  <c:v>24.25</c:v>
                </c:pt>
                <c:pt idx="6">
                  <c:v>27</c:v>
                </c:pt>
                <c:pt idx="7">
                  <c:v>23.25</c:v>
                </c:pt>
                <c:pt idx="8">
                  <c:v>22</c:v>
                </c:pt>
                <c:pt idx="9">
                  <c:v>25</c:v>
                </c:pt>
                <c:pt idx="10">
                  <c:v>10</c:v>
                </c:pt>
                <c:pt idx="11">
                  <c:v>14.75</c:v>
                </c:pt>
                <c:pt idx="12">
                  <c:v>25.5</c:v>
                </c:pt>
                <c:pt idx="13">
                  <c:v>28.5</c:v>
                </c:pt>
                <c:pt idx="14">
                  <c:v>24.75</c:v>
                </c:pt>
                <c:pt idx="15">
                  <c:v>29</c:v>
                </c:pt>
                <c:pt idx="16">
                  <c:v>18.75</c:v>
                </c:pt>
              </c:numCache>
            </c:numRef>
          </c:val>
          <c:smooth val="0"/>
          <c:extLst>
            <c:ext xmlns:c16="http://schemas.microsoft.com/office/drawing/2014/chart" uri="{C3380CC4-5D6E-409C-BE32-E72D297353CC}">
              <c16:uniqueId val="{00000000-462D-3745-A56B-3760F13699B9}"/>
            </c:ext>
          </c:extLst>
        </c:ser>
        <c:ser>
          <c:idx val="1"/>
          <c:order val="1"/>
          <c:tx>
            <c:strRef>
              <c:f>Dashboard!$G$33</c:f>
              <c:strCache>
                <c:ptCount val="1"/>
                <c:pt idx="0">
                  <c:v>Plan</c:v>
                </c:pt>
              </c:strCache>
            </c:strRef>
          </c:tx>
          <c:spPr>
            <a:ln>
              <a:solidFill>
                <a:schemeClr val="tx1"/>
              </a:solidFill>
            </a:ln>
          </c:spPr>
          <c:marker>
            <c:symbol val="none"/>
          </c:marker>
          <c:cat>
            <c:numRef>
              <c:f>Dashboard!$B$35:$B$53</c:f>
              <c:numCache>
                <c:formatCode>General</c:formatCode>
                <c:ptCount val="19"/>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numCache>
            </c:numRef>
          </c:cat>
          <c:val>
            <c:numRef>
              <c:f>Dashboard!$G$35:$G$53</c:f>
              <c:numCache>
                <c:formatCode>General</c:formatCode>
                <c:ptCount val="19"/>
                <c:pt idx="0">
                  <c:v>5</c:v>
                </c:pt>
                <c:pt idx="1">
                  <c:v>10</c:v>
                </c:pt>
                <c:pt idx="2">
                  <c:v>15</c:v>
                </c:pt>
                <c:pt idx="3">
                  <c:v>15</c:v>
                </c:pt>
                <c:pt idx="4">
                  <c:v>20</c:v>
                </c:pt>
                <c:pt idx="5">
                  <c:v>20</c:v>
                </c:pt>
                <c:pt idx="6">
                  <c:v>20</c:v>
                </c:pt>
                <c:pt idx="7">
                  <c:v>20</c:v>
                </c:pt>
                <c:pt idx="8">
                  <c:v>20</c:v>
                </c:pt>
                <c:pt idx="9">
                  <c:v>20</c:v>
                </c:pt>
                <c:pt idx="10">
                  <c:v>20</c:v>
                </c:pt>
                <c:pt idx="11">
                  <c:v>20</c:v>
                </c:pt>
                <c:pt idx="12">
                  <c:v>20</c:v>
                </c:pt>
                <c:pt idx="13">
                  <c:v>20</c:v>
                </c:pt>
                <c:pt idx="14">
                  <c:v>20</c:v>
                </c:pt>
                <c:pt idx="15">
                  <c:v>20</c:v>
                </c:pt>
                <c:pt idx="16">
                  <c:v>20</c:v>
                </c:pt>
              </c:numCache>
            </c:numRef>
          </c:val>
          <c:smooth val="0"/>
          <c:extLst>
            <c:ext xmlns:c16="http://schemas.microsoft.com/office/drawing/2014/chart" uri="{C3380CC4-5D6E-409C-BE32-E72D297353CC}">
              <c16:uniqueId val="{00000001-462D-3745-A56B-3760F13699B9}"/>
            </c:ext>
          </c:extLst>
        </c:ser>
        <c:dLbls>
          <c:showLegendKey val="0"/>
          <c:showVal val="0"/>
          <c:showCatName val="0"/>
          <c:showSerName val="0"/>
          <c:showPercent val="0"/>
          <c:showBubbleSize val="0"/>
        </c:dLbls>
        <c:smooth val="0"/>
        <c:axId val="-1576466320"/>
        <c:axId val="-1576463840"/>
      </c:lineChart>
      <c:catAx>
        <c:axId val="-1576466320"/>
        <c:scaling>
          <c:orientation val="minMax"/>
        </c:scaling>
        <c:delete val="0"/>
        <c:axPos val="b"/>
        <c:numFmt formatCode="General" sourceLinked="1"/>
        <c:majorTickMark val="out"/>
        <c:minorTickMark val="none"/>
        <c:tickLblPos val="nextTo"/>
        <c:crossAx val="-1576463840"/>
        <c:crosses val="autoZero"/>
        <c:auto val="1"/>
        <c:lblAlgn val="ctr"/>
        <c:lblOffset val="100"/>
        <c:noMultiLvlLbl val="0"/>
      </c:catAx>
      <c:valAx>
        <c:axId val="-1576463840"/>
        <c:scaling>
          <c:orientation val="minMax"/>
        </c:scaling>
        <c:delete val="0"/>
        <c:axPos val="l"/>
        <c:numFmt formatCode="0" sourceLinked="1"/>
        <c:majorTickMark val="out"/>
        <c:minorTickMark val="none"/>
        <c:tickLblPos val="nextTo"/>
        <c:crossAx val="-1576466320"/>
        <c:crosses val="autoZero"/>
        <c:crossBetween val="between"/>
      </c:valAx>
    </c:plotArea>
    <c:legend>
      <c:legendPos val="r"/>
      <c:layout>
        <c:manualLayout>
          <c:xMode val="edge"/>
          <c:yMode val="edge"/>
          <c:x val="0.33298030152374297"/>
          <c:y val="0.77778215223097114"/>
          <c:w val="0.3897890408750101"/>
          <c:h val="0.10626421697287838"/>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98404</xdr:rowOff>
    </xdr:from>
    <xdr:to>
      <xdr:col>3</xdr:col>
      <xdr:colOff>296333</xdr:colOff>
      <xdr:row>4</xdr:row>
      <xdr:rowOff>426</xdr:rowOff>
    </xdr:to>
    <xdr:pic>
      <xdr:nvPicPr>
        <xdr:cNvPr id="2" name="Picture 1">
          <a:extLst>
            <a:ext uri="{FF2B5EF4-FFF2-40B4-BE49-F238E27FC236}">
              <a16:creationId xmlns:a16="http://schemas.microsoft.com/office/drawing/2014/main" id="{F959C6EC-C9E7-D543-8019-5FD69742A520}"/>
            </a:ext>
          </a:extLst>
        </xdr:cNvPr>
        <xdr:cNvPicPr>
          <a:picLocks noChangeAspect="1"/>
        </xdr:cNvPicPr>
      </xdr:nvPicPr>
      <xdr:blipFill>
        <a:blip xmlns:r="http://schemas.openxmlformats.org/officeDocument/2006/relationships" r:embed="rId1"/>
        <a:stretch>
          <a:fillRect/>
        </a:stretch>
      </xdr:blipFill>
      <xdr:spPr>
        <a:xfrm>
          <a:off x="457200" y="98404"/>
          <a:ext cx="2283883" cy="685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1</xdr:row>
      <xdr:rowOff>127000</xdr:rowOff>
    </xdr:from>
    <xdr:to>
      <xdr:col>7</xdr:col>
      <xdr:colOff>161636</xdr:colOff>
      <xdr:row>24</xdr:row>
      <xdr:rowOff>161637</xdr:rowOff>
    </xdr:to>
    <xdr:graphicFrame macro="">
      <xdr:nvGraphicFramePr>
        <xdr:cNvPr id="2" name="Chart 1">
          <a:extLst>
            <a:ext uri="{FF2B5EF4-FFF2-40B4-BE49-F238E27FC236}">
              <a16:creationId xmlns:a16="http://schemas.microsoft.com/office/drawing/2014/main" id="{297E31F9-36B7-B948-BE0E-684644579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496456</xdr:colOff>
      <xdr:row>1</xdr:row>
      <xdr:rowOff>151245</xdr:rowOff>
    </xdr:from>
    <xdr:to>
      <xdr:col>14</xdr:col>
      <xdr:colOff>161637</xdr:colOff>
      <xdr:row>25</xdr:row>
      <xdr:rowOff>92364</xdr:rowOff>
    </xdr:to>
    <xdr:graphicFrame macro="">
      <xdr:nvGraphicFramePr>
        <xdr:cNvPr id="3" name="Chart 2">
          <a:extLst>
            <a:ext uri="{FF2B5EF4-FFF2-40B4-BE49-F238E27FC236}">
              <a16:creationId xmlns:a16="http://schemas.microsoft.com/office/drawing/2014/main" id="{11F37426-F813-5048-A825-B363D21A3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isingfellow.co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C20B2-7D7A-3A43-A1F2-98A25D6F2A36}">
  <dimension ref="A1:M45"/>
  <sheetViews>
    <sheetView showGridLines="0" tabSelected="1" zoomScale="120" zoomScaleNormal="120" workbookViewId="0"/>
  </sheetViews>
  <sheetFormatPr baseColWidth="10" defaultColWidth="8.5" defaultRowHeight="16" x14ac:dyDescent="0.2"/>
  <cols>
    <col min="1" max="5" width="10.6640625" style="86" customWidth="1"/>
    <col min="6" max="12" width="10.83203125" style="86" customWidth="1"/>
    <col min="13" max="13" width="10.6640625" style="86" customWidth="1"/>
    <col min="14" max="16" width="10" style="86" customWidth="1"/>
    <col min="17" max="16384" width="8.5" style="86"/>
  </cols>
  <sheetData>
    <row r="1" spans="1:13" ht="14.5" customHeight="1" x14ac:dyDescent="0.2">
      <c r="A1" s="82"/>
      <c r="B1" s="83"/>
      <c r="C1" s="83"/>
      <c r="D1" s="83"/>
      <c r="E1" s="83"/>
      <c r="F1" s="83"/>
      <c r="G1" s="83"/>
      <c r="H1" s="83"/>
      <c r="I1" s="83"/>
      <c r="J1" s="83"/>
      <c r="K1" s="83"/>
      <c r="L1" s="84" t="s">
        <v>40</v>
      </c>
      <c r="M1" s="85"/>
    </row>
    <row r="2" spans="1:13" s="88" customFormat="1" x14ac:dyDescent="0.2">
      <c r="A2" s="87"/>
      <c r="M2" s="89"/>
    </row>
    <row r="3" spans="1:13" s="88" customFormat="1" ht="16" customHeight="1" x14ac:dyDescent="0.2">
      <c r="A3" s="87"/>
      <c r="M3" s="89"/>
    </row>
    <row r="4" spans="1:13" s="88" customFormat="1" ht="16" customHeight="1" x14ac:dyDescent="0.2">
      <c r="A4" s="87"/>
      <c r="M4" s="89"/>
    </row>
    <row r="5" spans="1:13" s="88" customFormat="1" ht="16" customHeight="1" x14ac:dyDescent="0.2">
      <c r="A5" s="87"/>
      <c r="B5" s="90" t="s">
        <v>39</v>
      </c>
      <c r="M5" s="89"/>
    </row>
    <row r="6" spans="1:13" s="88" customFormat="1" ht="26" x14ac:dyDescent="0.3">
      <c r="A6" s="87"/>
      <c r="B6" s="106" t="s">
        <v>48</v>
      </c>
      <c r="C6" s="106"/>
      <c r="D6" s="106"/>
      <c r="E6" s="106"/>
      <c r="F6" s="106"/>
      <c r="G6" s="106"/>
      <c r="H6" s="106"/>
      <c r="I6" s="106"/>
      <c r="J6" s="106"/>
      <c r="K6" s="106"/>
      <c r="L6" s="106"/>
      <c r="M6" s="89"/>
    </row>
    <row r="7" spans="1:13" s="88" customFormat="1" ht="16" customHeight="1" x14ac:dyDescent="0.2">
      <c r="A7" s="87"/>
      <c r="M7" s="89"/>
    </row>
    <row r="8" spans="1:13" s="88" customFormat="1" ht="16" customHeight="1" x14ac:dyDescent="0.25">
      <c r="A8" s="87"/>
      <c r="B8" s="91" t="s">
        <v>41</v>
      </c>
      <c r="M8" s="89"/>
    </row>
    <row r="9" spans="1:13" s="88" customFormat="1" ht="17" customHeight="1" x14ac:dyDescent="0.2">
      <c r="A9" s="87"/>
      <c r="C9" s="107" t="s">
        <v>47</v>
      </c>
      <c r="D9" s="107"/>
      <c r="E9" s="107"/>
      <c r="F9" s="107"/>
      <c r="G9" s="107"/>
      <c r="H9" s="107"/>
      <c r="I9" s="107"/>
      <c r="J9" s="107"/>
      <c r="K9" s="107"/>
      <c r="M9" s="89"/>
    </row>
    <row r="10" spans="1:13" s="88" customFormat="1" ht="17" customHeight="1" x14ac:dyDescent="0.2">
      <c r="A10" s="87"/>
      <c r="C10" s="107"/>
      <c r="D10" s="107"/>
      <c r="E10" s="107"/>
      <c r="F10" s="107"/>
      <c r="G10" s="107"/>
      <c r="H10" s="107"/>
      <c r="I10" s="107"/>
      <c r="J10" s="107"/>
      <c r="K10" s="107"/>
      <c r="M10" s="89"/>
    </row>
    <row r="11" spans="1:13" s="88" customFormat="1" ht="17" customHeight="1" x14ac:dyDescent="0.2">
      <c r="A11" s="87"/>
      <c r="C11" s="107"/>
      <c r="D11" s="107"/>
      <c r="E11" s="107"/>
      <c r="F11" s="107"/>
      <c r="G11" s="107"/>
      <c r="H11" s="107"/>
      <c r="I11" s="107"/>
      <c r="J11" s="107"/>
      <c r="K11" s="107"/>
      <c r="M11" s="89"/>
    </row>
    <row r="12" spans="1:13" s="88" customFormat="1" ht="17" customHeight="1" x14ac:dyDescent="0.2">
      <c r="A12" s="87"/>
      <c r="C12" s="107"/>
      <c r="D12" s="107"/>
      <c r="E12" s="107"/>
      <c r="F12" s="107"/>
      <c r="G12" s="107"/>
      <c r="H12" s="107"/>
      <c r="I12" s="107"/>
      <c r="J12" s="107"/>
      <c r="K12" s="107"/>
      <c r="M12" s="89"/>
    </row>
    <row r="13" spans="1:13" s="88" customFormat="1" ht="17" customHeight="1" x14ac:dyDescent="0.2">
      <c r="A13" s="87"/>
      <c r="C13" s="107"/>
      <c r="D13" s="107"/>
      <c r="E13" s="107"/>
      <c r="F13" s="107"/>
      <c r="G13" s="107"/>
      <c r="H13" s="107"/>
      <c r="I13" s="107"/>
      <c r="J13" s="107"/>
      <c r="K13" s="107"/>
      <c r="M13" s="89"/>
    </row>
    <row r="14" spans="1:13" s="88" customFormat="1" ht="17" customHeight="1" x14ac:dyDescent="0.2">
      <c r="A14" s="87"/>
      <c r="C14" s="107"/>
      <c r="D14" s="107"/>
      <c r="E14" s="107"/>
      <c r="F14" s="107"/>
      <c r="G14" s="107"/>
      <c r="H14" s="107"/>
      <c r="I14" s="107"/>
      <c r="J14" s="107"/>
      <c r="K14" s="107"/>
      <c r="M14" s="89"/>
    </row>
    <row r="15" spans="1:13" s="88" customFormat="1" ht="17" customHeight="1" x14ac:dyDescent="0.2">
      <c r="A15" s="87"/>
      <c r="C15" s="107"/>
      <c r="D15" s="107"/>
      <c r="E15" s="107"/>
      <c r="F15" s="107"/>
      <c r="G15" s="107"/>
      <c r="H15" s="107"/>
      <c r="I15" s="107"/>
      <c r="J15" s="107"/>
      <c r="K15" s="107"/>
      <c r="M15" s="89"/>
    </row>
    <row r="16" spans="1:13" s="88" customFormat="1" ht="17" customHeight="1" x14ac:dyDescent="0.2">
      <c r="A16" s="87"/>
      <c r="C16" s="107"/>
      <c r="D16" s="107"/>
      <c r="E16" s="107"/>
      <c r="F16" s="107"/>
      <c r="G16" s="107"/>
      <c r="H16" s="107"/>
      <c r="I16" s="107"/>
      <c r="J16" s="107"/>
      <c r="K16" s="107"/>
      <c r="M16" s="89"/>
    </row>
    <row r="17" spans="1:13" s="88" customFormat="1" ht="17" customHeight="1" x14ac:dyDescent="0.2">
      <c r="A17" s="87"/>
      <c r="C17" s="107"/>
      <c r="D17" s="107"/>
      <c r="E17" s="107"/>
      <c r="F17" s="107"/>
      <c r="G17" s="107"/>
      <c r="H17" s="107"/>
      <c r="I17" s="107"/>
      <c r="J17" s="107"/>
      <c r="K17" s="107"/>
      <c r="M17" s="89"/>
    </row>
    <row r="18" spans="1:13" s="88" customFormat="1" ht="17" customHeight="1" x14ac:dyDescent="0.2">
      <c r="A18" s="87"/>
      <c r="C18" s="107"/>
      <c r="D18" s="107"/>
      <c r="E18" s="107"/>
      <c r="F18" s="107"/>
      <c r="G18" s="107"/>
      <c r="H18" s="107"/>
      <c r="I18" s="107"/>
      <c r="J18" s="107"/>
      <c r="K18" s="107"/>
      <c r="M18" s="89"/>
    </row>
    <row r="19" spans="1:13" s="88" customFormat="1" ht="17" customHeight="1" x14ac:dyDescent="0.2">
      <c r="A19" s="87"/>
      <c r="C19" s="107"/>
      <c r="D19" s="107"/>
      <c r="E19" s="107"/>
      <c r="F19" s="107"/>
      <c r="G19" s="107"/>
      <c r="H19" s="107"/>
      <c r="I19" s="107"/>
      <c r="J19" s="107"/>
      <c r="K19" s="107"/>
      <c r="M19" s="89"/>
    </row>
    <row r="20" spans="1:13" s="88" customFormat="1" ht="17" customHeight="1" x14ac:dyDescent="0.2">
      <c r="A20" s="87"/>
      <c r="C20" s="107"/>
      <c r="D20" s="107"/>
      <c r="E20" s="107"/>
      <c r="F20" s="107"/>
      <c r="G20" s="107"/>
      <c r="H20" s="107"/>
      <c r="I20" s="107"/>
      <c r="J20" s="107"/>
      <c r="K20" s="107"/>
      <c r="M20" s="89"/>
    </row>
    <row r="21" spans="1:13" s="88" customFormat="1" ht="17" customHeight="1" x14ac:dyDescent="0.2">
      <c r="A21" s="87"/>
      <c r="C21" s="107"/>
      <c r="D21" s="107"/>
      <c r="E21" s="107"/>
      <c r="F21" s="107"/>
      <c r="G21" s="107"/>
      <c r="H21" s="107"/>
      <c r="I21" s="107"/>
      <c r="J21" s="107"/>
      <c r="K21" s="107"/>
      <c r="M21" s="89"/>
    </row>
    <row r="22" spans="1:13" s="88" customFormat="1" ht="17" customHeight="1" x14ac:dyDescent="0.2">
      <c r="A22" s="87"/>
      <c r="C22" s="107"/>
      <c r="D22" s="107"/>
      <c r="E22" s="107"/>
      <c r="F22" s="107"/>
      <c r="G22" s="107"/>
      <c r="H22" s="107"/>
      <c r="I22" s="107"/>
      <c r="J22" s="107"/>
      <c r="K22" s="107"/>
      <c r="M22" s="89"/>
    </row>
    <row r="23" spans="1:13" s="88" customFormat="1" ht="17" customHeight="1" x14ac:dyDescent="0.2">
      <c r="A23" s="87"/>
      <c r="C23" s="107"/>
      <c r="D23" s="107"/>
      <c r="E23" s="107"/>
      <c r="F23" s="107"/>
      <c r="G23" s="107"/>
      <c r="H23" s="107"/>
      <c r="I23" s="107"/>
      <c r="J23" s="107"/>
      <c r="K23" s="107"/>
      <c r="M23" s="89"/>
    </row>
    <row r="24" spans="1:13" s="88" customFormat="1" ht="17" customHeight="1" x14ac:dyDescent="0.2">
      <c r="A24" s="87"/>
      <c r="C24" s="107"/>
      <c r="D24" s="107"/>
      <c r="E24" s="107"/>
      <c r="F24" s="107"/>
      <c r="G24" s="107"/>
      <c r="H24" s="107"/>
      <c r="I24" s="107"/>
      <c r="J24" s="107"/>
      <c r="K24" s="107"/>
      <c r="M24" s="89"/>
    </row>
    <row r="25" spans="1:13" s="88" customFormat="1" ht="16" customHeight="1" x14ac:dyDescent="0.2">
      <c r="A25" s="87"/>
      <c r="C25" s="92"/>
      <c r="D25" s="92"/>
      <c r="E25" s="92"/>
      <c r="F25" s="92"/>
      <c r="G25" s="92"/>
      <c r="H25" s="92"/>
      <c r="I25" s="92"/>
      <c r="J25" s="92"/>
      <c r="K25" s="92"/>
      <c r="M25" s="89"/>
    </row>
    <row r="26" spans="1:13" s="88" customFormat="1" ht="16" customHeight="1" x14ac:dyDescent="0.25">
      <c r="A26" s="87"/>
      <c r="B26" s="91" t="s">
        <v>40</v>
      </c>
      <c r="M26" s="89"/>
    </row>
    <row r="27" spans="1:13" s="88" customFormat="1" ht="17" customHeight="1" x14ac:dyDescent="0.2">
      <c r="A27" s="87"/>
      <c r="C27" s="140" t="s">
        <v>58</v>
      </c>
      <c r="D27" s="108"/>
      <c r="E27" s="108"/>
      <c r="F27" s="108"/>
      <c r="G27" s="108"/>
      <c r="H27" s="108"/>
      <c r="I27" s="108"/>
      <c r="J27" s="108"/>
      <c r="K27" s="108"/>
      <c r="M27" s="89"/>
    </row>
    <row r="28" spans="1:13" s="88" customFormat="1" x14ac:dyDescent="0.2">
      <c r="A28" s="87"/>
      <c r="C28" s="108"/>
      <c r="D28" s="108"/>
      <c r="E28" s="108"/>
      <c r="F28" s="108"/>
      <c r="G28" s="108"/>
      <c r="H28" s="108"/>
      <c r="I28" s="108"/>
      <c r="J28" s="108"/>
      <c r="K28" s="108"/>
      <c r="M28" s="89"/>
    </row>
    <row r="29" spans="1:13" s="88" customFormat="1" x14ac:dyDescent="0.2">
      <c r="A29" s="87"/>
      <c r="C29" s="108"/>
      <c r="D29" s="108"/>
      <c r="E29" s="108"/>
      <c r="F29" s="108"/>
      <c r="G29" s="108"/>
      <c r="H29" s="108"/>
      <c r="I29" s="108"/>
      <c r="J29" s="108"/>
      <c r="K29" s="108"/>
      <c r="M29" s="89"/>
    </row>
    <row r="30" spans="1:13" s="88" customFormat="1" x14ac:dyDescent="0.2">
      <c r="A30" s="87"/>
      <c r="C30" s="108"/>
      <c r="D30" s="108"/>
      <c r="E30" s="108"/>
      <c r="F30" s="108"/>
      <c r="G30" s="108"/>
      <c r="H30" s="108"/>
      <c r="I30" s="108"/>
      <c r="J30" s="108"/>
      <c r="K30" s="108"/>
      <c r="M30" s="89"/>
    </row>
    <row r="31" spans="1:13" s="88" customFormat="1" x14ac:dyDescent="0.2">
      <c r="A31" s="87"/>
      <c r="C31" s="108"/>
      <c r="D31" s="108"/>
      <c r="E31" s="108"/>
      <c r="F31" s="108"/>
      <c r="G31" s="108"/>
      <c r="H31" s="108"/>
      <c r="I31" s="108"/>
      <c r="J31" s="108"/>
      <c r="K31" s="108"/>
      <c r="M31" s="89"/>
    </row>
    <row r="32" spans="1:13" s="88" customFormat="1" x14ac:dyDescent="0.2">
      <c r="A32" s="87"/>
      <c r="C32" s="108"/>
      <c r="D32" s="108"/>
      <c r="E32" s="108"/>
      <c r="F32" s="108"/>
      <c r="G32" s="108"/>
      <c r="H32" s="108"/>
      <c r="I32" s="108"/>
      <c r="J32" s="108"/>
      <c r="K32" s="108"/>
      <c r="M32" s="89"/>
    </row>
    <row r="33" spans="1:13" s="88" customFormat="1" x14ac:dyDescent="0.2">
      <c r="A33" s="87"/>
      <c r="C33" s="108"/>
      <c r="D33" s="108"/>
      <c r="E33" s="108"/>
      <c r="F33" s="108"/>
      <c r="G33" s="108"/>
      <c r="H33" s="108"/>
      <c r="I33" s="108"/>
      <c r="J33" s="108"/>
      <c r="K33" s="108"/>
      <c r="M33" s="89"/>
    </row>
    <row r="34" spans="1:13" s="88" customFormat="1" x14ac:dyDescent="0.2">
      <c r="A34" s="87"/>
      <c r="C34" s="108"/>
      <c r="D34" s="108"/>
      <c r="E34" s="108"/>
      <c r="F34" s="108"/>
      <c r="G34" s="108"/>
      <c r="H34" s="108"/>
      <c r="I34" s="108"/>
      <c r="J34" s="108"/>
      <c r="K34" s="108"/>
      <c r="M34" s="89"/>
    </row>
    <row r="35" spans="1:13" s="88" customFormat="1" x14ac:dyDescent="0.2">
      <c r="A35" s="87"/>
      <c r="C35" s="108"/>
      <c r="D35" s="108"/>
      <c r="E35" s="108"/>
      <c r="F35" s="108"/>
      <c r="G35" s="108"/>
      <c r="H35" s="108"/>
      <c r="I35" s="108"/>
      <c r="J35" s="108"/>
      <c r="K35" s="108"/>
      <c r="M35" s="89"/>
    </row>
    <row r="36" spans="1:13" s="88" customFormat="1" x14ac:dyDescent="0.2">
      <c r="A36" s="87"/>
      <c r="C36" s="108"/>
      <c r="D36" s="108"/>
      <c r="E36" s="108"/>
      <c r="F36" s="108"/>
      <c r="G36" s="108"/>
      <c r="H36" s="108"/>
      <c r="I36" s="108"/>
      <c r="J36" s="108"/>
      <c r="K36" s="108"/>
      <c r="M36" s="89"/>
    </row>
    <row r="37" spans="1:13" s="88" customFormat="1" x14ac:dyDescent="0.2">
      <c r="A37" s="87"/>
      <c r="C37" s="108"/>
      <c r="D37" s="108"/>
      <c r="E37" s="108"/>
      <c r="F37" s="108"/>
      <c r="G37" s="108"/>
      <c r="H37" s="108"/>
      <c r="I37" s="108"/>
      <c r="J37" s="108"/>
      <c r="K37" s="108"/>
      <c r="M37" s="89"/>
    </row>
    <row r="38" spans="1:13" s="88" customFormat="1" x14ac:dyDescent="0.2">
      <c r="A38" s="87"/>
      <c r="C38" s="108"/>
      <c r="D38" s="108"/>
      <c r="E38" s="108"/>
      <c r="F38" s="108"/>
      <c r="G38" s="108"/>
      <c r="H38" s="108"/>
      <c r="I38" s="108"/>
      <c r="J38" s="108"/>
      <c r="K38" s="108"/>
      <c r="M38" s="89"/>
    </row>
    <row r="39" spans="1:13" s="88" customFormat="1" x14ac:dyDescent="0.2">
      <c r="A39" s="87"/>
      <c r="C39" s="108"/>
      <c r="D39" s="108"/>
      <c r="E39" s="108"/>
      <c r="F39" s="108"/>
      <c r="G39" s="108"/>
      <c r="H39" s="108"/>
      <c r="I39" s="108"/>
      <c r="J39" s="108"/>
      <c r="K39" s="108"/>
      <c r="M39" s="89"/>
    </row>
    <row r="40" spans="1:13" s="88" customFormat="1" x14ac:dyDescent="0.2">
      <c r="A40" s="87"/>
      <c r="C40" s="108"/>
      <c r="D40" s="108"/>
      <c r="E40" s="108"/>
      <c r="F40" s="108"/>
      <c r="G40" s="108"/>
      <c r="H40" s="108"/>
      <c r="I40" s="108"/>
      <c r="J40" s="108"/>
      <c r="K40" s="108"/>
      <c r="M40" s="89"/>
    </row>
    <row r="41" spans="1:13" s="88" customFormat="1" x14ac:dyDescent="0.2">
      <c r="A41" s="87"/>
      <c r="C41" s="108"/>
      <c r="D41" s="108"/>
      <c r="E41" s="108"/>
      <c r="F41" s="108"/>
      <c r="G41" s="108"/>
      <c r="H41" s="108"/>
      <c r="I41" s="108"/>
      <c r="J41" s="108"/>
      <c r="K41" s="108"/>
      <c r="M41" s="89"/>
    </row>
    <row r="42" spans="1:13" s="88" customFormat="1" x14ac:dyDescent="0.2">
      <c r="A42" s="87"/>
      <c r="C42" s="108"/>
      <c r="D42" s="108"/>
      <c r="E42" s="108"/>
      <c r="F42" s="108"/>
      <c r="G42" s="108"/>
      <c r="H42" s="108"/>
      <c r="I42" s="108"/>
      <c r="J42" s="108"/>
      <c r="K42" s="108"/>
      <c r="M42" s="89"/>
    </row>
    <row r="43" spans="1:13" s="88" customFormat="1" x14ac:dyDescent="0.2">
      <c r="A43" s="87"/>
      <c r="C43" s="108"/>
      <c r="D43" s="108"/>
      <c r="E43" s="108"/>
      <c r="F43" s="108"/>
      <c r="G43" s="108"/>
      <c r="H43" s="108"/>
      <c r="I43" s="108"/>
      <c r="J43" s="108"/>
      <c r="K43" s="108"/>
      <c r="M43" s="89"/>
    </row>
    <row r="44" spans="1:13" s="88" customFormat="1" ht="16" customHeight="1" x14ac:dyDescent="0.2">
      <c r="A44" s="87"/>
      <c r="M44" s="89"/>
    </row>
    <row r="45" spans="1:13" ht="17" thickBot="1" x14ac:dyDescent="0.25">
      <c r="A45" s="93"/>
      <c r="B45" s="94"/>
      <c r="C45" s="94"/>
      <c r="D45" s="94"/>
      <c r="E45" s="94"/>
      <c r="F45" s="94"/>
      <c r="G45" s="94"/>
      <c r="H45" s="94"/>
      <c r="I45" s="94"/>
      <c r="J45" s="94"/>
      <c r="K45" s="94"/>
      <c r="L45" s="94"/>
      <c r="M45" s="95"/>
    </row>
  </sheetData>
  <mergeCells count="3">
    <mergeCell ref="B6:L6"/>
    <mergeCell ref="C9:K24"/>
    <mergeCell ref="C27:K43"/>
  </mergeCells>
  <hyperlinks>
    <hyperlink ref="B5" r:id="rId1" xr:uid="{49395F33-572D-B44C-AA27-F4E0B01F7BA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BE1D-FE01-8146-8E36-2267956EB6B7}">
  <sheetPr>
    <tabColor theme="8" tint="0.59999389629810485"/>
    <pageSetUpPr fitToPage="1"/>
  </sheetPr>
  <dimension ref="A2:W73"/>
  <sheetViews>
    <sheetView showGridLines="0" zoomScale="125" zoomScaleNormal="125" zoomScalePageLayoutView="125" workbookViewId="0"/>
  </sheetViews>
  <sheetFormatPr baseColWidth="10" defaultColWidth="8.83203125" defaultRowHeight="15" x14ac:dyDescent="0.2"/>
  <cols>
    <col min="1" max="1" width="7.6640625" style="1" customWidth="1"/>
    <col min="2" max="2" width="9.6640625" style="1" customWidth="1"/>
    <col min="3" max="3" width="4.5" style="1" customWidth="1"/>
    <col min="4" max="4" width="9.6640625" style="1" customWidth="1"/>
    <col min="5" max="11" width="10.83203125" style="1" customWidth="1"/>
    <col min="12" max="12" width="11.1640625" style="1" customWidth="1"/>
    <col min="13" max="15" width="10.83203125" style="1" customWidth="1"/>
    <col min="16" max="16" width="4.83203125" style="1" customWidth="1"/>
    <col min="17" max="17" width="8.83203125" style="1" customWidth="1"/>
    <col min="18" max="23" width="10.83203125" style="1" customWidth="1"/>
    <col min="24" max="24" width="10.33203125" style="1" customWidth="1"/>
    <col min="25" max="26" width="3.6640625" style="1" customWidth="1"/>
    <col min="27" max="27" width="7" style="1" bestFit="1" customWidth="1"/>
    <col min="28" max="16384" width="8.83203125" style="1"/>
  </cols>
  <sheetData>
    <row r="2" spans="1:23" ht="21" x14ac:dyDescent="0.25">
      <c r="B2" s="2"/>
      <c r="C2" s="2"/>
      <c r="D2" s="2"/>
      <c r="E2" s="109" t="s">
        <v>18</v>
      </c>
      <c r="F2" s="109"/>
      <c r="G2" s="109"/>
      <c r="H2" s="109"/>
      <c r="I2" s="109"/>
      <c r="J2" s="109"/>
      <c r="K2" s="109"/>
      <c r="L2" s="2"/>
      <c r="M2" s="2"/>
    </row>
    <row r="3" spans="1:23" ht="16" x14ac:dyDescent="0.2">
      <c r="A3" s="3"/>
      <c r="B3" s="2"/>
      <c r="C3" s="2"/>
      <c r="D3" s="2"/>
      <c r="E3" s="2"/>
      <c r="F3" s="2"/>
      <c r="G3" s="2"/>
      <c r="H3" s="2"/>
      <c r="I3" s="2"/>
      <c r="J3" s="2"/>
      <c r="K3" s="2"/>
      <c r="L3" s="2"/>
      <c r="M3" s="2"/>
    </row>
    <row r="4" spans="1:23" ht="20" customHeight="1" thickBot="1" x14ac:dyDescent="0.3">
      <c r="A4" s="3"/>
      <c r="B4" s="2"/>
      <c r="C4" s="2"/>
      <c r="D4" s="2"/>
      <c r="E4" s="110" t="s">
        <v>17</v>
      </c>
      <c r="F4" s="111"/>
      <c r="G4" s="111"/>
      <c r="H4" s="111"/>
      <c r="I4" s="111"/>
      <c r="J4" s="111"/>
      <c r="K4" s="112"/>
      <c r="L4" s="2"/>
      <c r="M4" s="2"/>
    </row>
    <row r="5" spans="1:23" ht="32" customHeight="1" x14ac:dyDescent="0.2">
      <c r="A5" s="41" t="s">
        <v>1</v>
      </c>
      <c r="B5" s="51" t="s">
        <v>2</v>
      </c>
      <c r="C5" s="52"/>
      <c r="D5" s="53" t="s">
        <v>3</v>
      </c>
      <c r="E5" s="52" t="s">
        <v>4</v>
      </c>
      <c r="F5" s="52" t="s">
        <v>5</v>
      </c>
      <c r="G5" s="52" t="s">
        <v>6</v>
      </c>
      <c r="H5" s="52" t="s">
        <v>7</v>
      </c>
      <c r="I5" s="54" t="s">
        <v>8</v>
      </c>
      <c r="J5" s="52" t="s">
        <v>21</v>
      </c>
      <c r="K5" s="52" t="s">
        <v>22</v>
      </c>
      <c r="L5" s="55" t="s">
        <v>19</v>
      </c>
      <c r="M5" s="55" t="s">
        <v>20</v>
      </c>
      <c r="N5" s="78" t="s">
        <v>42</v>
      </c>
      <c r="O5" s="77" t="s">
        <v>9</v>
      </c>
      <c r="Q5" s="4"/>
    </row>
    <row r="6" spans="1:23" ht="15" customHeight="1" x14ac:dyDescent="0.2">
      <c r="A6" s="56">
        <v>1</v>
      </c>
      <c r="B6" s="29">
        <f t="shared" ref="B6:B24" si="0">B7-7</f>
        <v>45453</v>
      </c>
      <c r="C6" s="29" t="s">
        <v>10</v>
      </c>
      <c r="D6" s="5">
        <f t="shared" ref="D6:D9" si="1">B6+6</f>
        <v>45459</v>
      </c>
      <c r="E6" s="27"/>
      <c r="F6" s="27"/>
      <c r="G6" s="27">
        <v>1</v>
      </c>
      <c r="H6" s="27"/>
      <c r="I6" s="35"/>
      <c r="J6" s="25"/>
      <c r="K6" s="25">
        <v>1</v>
      </c>
      <c r="L6" s="101">
        <v>5</v>
      </c>
      <c r="M6" s="31">
        <f t="shared" ref="M6:M25" si="2">SUM(E6:K6)</f>
        <v>2</v>
      </c>
      <c r="N6" s="57">
        <f t="shared" ref="N6:N10" si="3">M6-L6</f>
        <v>-3</v>
      </c>
      <c r="O6" s="79">
        <f>SUM(M$6:M6)</f>
        <v>2</v>
      </c>
      <c r="Q6" s="123" t="s">
        <v>52</v>
      </c>
    </row>
    <row r="7" spans="1:23" ht="15" customHeight="1" x14ac:dyDescent="0.2">
      <c r="A7" s="56">
        <v>2</v>
      </c>
      <c r="B7" s="29">
        <f t="shared" si="0"/>
        <v>45460</v>
      </c>
      <c r="C7" s="29" t="s">
        <v>10</v>
      </c>
      <c r="D7" s="5">
        <f t="shared" si="1"/>
        <v>45466</v>
      </c>
      <c r="E7" s="34"/>
      <c r="F7" s="27">
        <v>0.5</v>
      </c>
      <c r="G7" s="27"/>
      <c r="H7" s="27">
        <v>2</v>
      </c>
      <c r="I7" s="35">
        <v>1.5</v>
      </c>
      <c r="J7" s="25">
        <v>2.75</v>
      </c>
      <c r="K7" s="25">
        <v>1</v>
      </c>
      <c r="L7" s="101">
        <v>5</v>
      </c>
      <c r="M7" s="31">
        <f t="shared" si="2"/>
        <v>7.75</v>
      </c>
      <c r="N7" s="57">
        <f t="shared" si="3"/>
        <v>2.75</v>
      </c>
      <c r="O7" s="79">
        <f>SUM(M$6:M7)</f>
        <v>9.75</v>
      </c>
      <c r="Q7" s="124"/>
    </row>
    <row r="8" spans="1:23" ht="15" customHeight="1" x14ac:dyDescent="0.2">
      <c r="A8" s="56">
        <v>3</v>
      </c>
      <c r="B8" s="29">
        <f t="shared" si="0"/>
        <v>45467</v>
      </c>
      <c r="C8" s="29" t="s">
        <v>10</v>
      </c>
      <c r="D8" s="5">
        <f t="shared" si="1"/>
        <v>45473</v>
      </c>
      <c r="E8" s="27">
        <v>1.5</v>
      </c>
      <c r="F8" s="27">
        <v>0</v>
      </c>
      <c r="G8" s="27">
        <v>1</v>
      </c>
      <c r="H8" s="27">
        <v>2</v>
      </c>
      <c r="I8" s="35">
        <v>2</v>
      </c>
      <c r="J8" s="25">
        <v>1.5</v>
      </c>
      <c r="K8" s="25">
        <v>0</v>
      </c>
      <c r="L8" s="101">
        <v>10</v>
      </c>
      <c r="M8" s="31">
        <f t="shared" si="2"/>
        <v>8</v>
      </c>
      <c r="N8" s="57">
        <f t="shared" si="3"/>
        <v>-2</v>
      </c>
      <c r="O8" s="79">
        <f>SUM(M$6:M8)</f>
        <v>17.75</v>
      </c>
      <c r="Q8" s="124"/>
    </row>
    <row r="9" spans="1:23" x14ac:dyDescent="0.2">
      <c r="A9" s="74">
        <v>4</v>
      </c>
      <c r="B9" s="32">
        <f t="shared" si="0"/>
        <v>45474</v>
      </c>
      <c r="C9" s="32" t="s">
        <v>10</v>
      </c>
      <c r="D9" s="33">
        <f t="shared" si="1"/>
        <v>45480</v>
      </c>
      <c r="E9" s="26">
        <v>4.25</v>
      </c>
      <c r="F9" s="26">
        <v>2.5</v>
      </c>
      <c r="G9" s="26">
        <v>3.5</v>
      </c>
      <c r="H9" s="26">
        <v>3</v>
      </c>
      <c r="I9" s="75">
        <v>2.75</v>
      </c>
      <c r="J9" s="24">
        <v>1.25</v>
      </c>
      <c r="K9" s="24">
        <v>0</v>
      </c>
      <c r="L9" s="102">
        <v>15</v>
      </c>
      <c r="M9" s="7">
        <f t="shared" si="2"/>
        <v>17.25</v>
      </c>
      <c r="N9" s="76">
        <f t="shared" si="3"/>
        <v>2.25</v>
      </c>
      <c r="O9" s="80">
        <f>SUM(M$6:M9)</f>
        <v>35</v>
      </c>
      <c r="Q9" s="124"/>
      <c r="W9" s="6"/>
    </row>
    <row r="10" spans="1:23" x14ac:dyDescent="0.2">
      <c r="A10" s="56">
        <v>5</v>
      </c>
      <c r="B10" s="29">
        <f t="shared" si="0"/>
        <v>45481</v>
      </c>
      <c r="C10" s="29" t="s">
        <v>10</v>
      </c>
      <c r="D10" s="5">
        <f t="shared" ref="D10:D25" si="4">B10+6</f>
        <v>45487</v>
      </c>
      <c r="E10" s="27">
        <v>3</v>
      </c>
      <c r="F10" s="27">
        <v>4.25</v>
      </c>
      <c r="G10" s="27">
        <v>3.5</v>
      </c>
      <c r="H10" s="27">
        <v>2.75</v>
      </c>
      <c r="I10" s="35">
        <v>2</v>
      </c>
      <c r="J10" s="25">
        <v>2.5</v>
      </c>
      <c r="K10" s="25">
        <v>1</v>
      </c>
      <c r="L10" s="101">
        <v>15</v>
      </c>
      <c r="M10" s="31">
        <f t="shared" si="2"/>
        <v>19</v>
      </c>
      <c r="N10" s="57">
        <f t="shared" si="3"/>
        <v>4</v>
      </c>
      <c r="O10" s="79">
        <f>SUM(M$6:M10)</f>
        <v>54</v>
      </c>
      <c r="Q10" s="124"/>
      <c r="W10" s="6"/>
    </row>
    <row r="11" spans="1:23" x14ac:dyDescent="0.2">
      <c r="A11" s="56">
        <v>6</v>
      </c>
      <c r="B11" s="29">
        <f t="shared" si="0"/>
        <v>45488</v>
      </c>
      <c r="C11" s="29" t="s">
        <v>10</v>
      </c>
      <c r="D11" s="5">
        <f t="shared" si="4"/>
        <v>45494</v>
      </c>
      <c r="E11" s="34">
        <v>1.5</v>
      </c>
      <c r="F11" s="27">
        <v>2</v>
      </c>
      <c r="G11" s="27">
        <v>3.5</v>
      </c>
      <c r="H11" s="27">
        <v>3</v>
      </c>
      <c r="I11" s="35">
        <v>1.25</v>
      </c>
      <c r="J11" s="25">
        <v>5</v>
      </c>
      <c r="K11" s="25">
        <v>3.5</v>
      </c>
      <c r="L11" s="101">
        <v>20</v>
      </c>
      <c r="M11" s="31">
        <f t="shared" si="2"/>
        <v>19.75</v>
      </c>
      <c r="N11" s="57">
        <f>M11-L11</f>
        <v>-0.25</v>
      </c>
      <c r="O11" s="79">
        <f>SUM(M$6:M11)</f>
        <v>73.75</v>
      </c>
      <c r="P11" s="1" t="s">
        <v>11</v>
      </c>
      <c r="Q11" s="124"/>
      <c r="W11" s="6"/>
    </row>
    <row r="12" spans="1:23" x14ac:dyDescent="0.2">
      <c r="A12" s="56">
        <v>7</v>
      </c>
      <c r="B12" s="29">
        <f t="shared" si="0"/>
        <v>45495</v>
      </c>
      <c r="C12" s="29" t="s">
        <v>10</v>
      </c>
      <c r="D12" s="5">
        <f t="shared" si="4"/>
        <v>45501</v>
      </c>
      <c r="E12" s="27">
        <v>5</v>
      </c>
      <c r="F12" s="27">
        <v>4.5</v>
      </c>
      <c r="G12" s="27">
        <v>4.5</v>
      </c>
      <c r="H12" s="27">
        <v>4</v>
      </c>
      <c r="I12" s="35">
        <v>1.5</v>
      </c>
      <c r="J12" s="25">
        <v>3.5</v>
      </c>
      <c r="K12" s="25">
        <v>1.25</v>
      </c>
      <c r="L12" s="101">
        <v>20</v>
      </c>
      <c r="M12" s="31">
        <f t="shared" si="2"/>
        <v>24.25</v>
      </c>
      <c r="N12" s="57">
        <f t="shared" ref="N12:N13" si="5">M12-L12</f>
        <v>4.25</v>
      </c>
      <c r="O12" s="79">
        <f>SUM(M$6:M12)</f>
        <v>98</v>
      </c>
      <c r="Q12" s="124"/>
      <c r="W12" s="6"/>
    </row>
    <row r="13" spans="1:23" x14ac:dyDescent="0.2">
      <c r="A13" s="74">
        <v>8</v>
      </c>
      <c r="B13" s="32">
        <f t="shared" si="0"/>
        <v>45502</v>
      </c>
      <c r="C13" s="32" t="s">
        <v>10</v>
      </c>
      <c r="D13" s="33">
        <f t="shared" si="4"/>
        <v>45508</v>
      </c>
      <c r="E13" s="26">
        <v>4</v>
      </c>
      <c r="F13" s="26">
        <v>3.25</v>
      </c>
      <c r="G13" s="26">
        <v>4</v>
      </c>
      <c r="H13" s="26">
        <v>4</v>
      </c>
      <c r="I13" s="75">
        <v>4.75</v>
      </c>
      <c r="J13" s="24">
        <v>4</v>
      </c>
      <c r="K13" s="24">
        <v>3</v>
      </c>
      <c r="L13" s="102">
        <v>20</v>
      </c>
      <c r="M13" s="7">
        <f t="shared" si="2"/>
        <v>27</v>
      </c>
      <c r="N13" s="76">
        <f t="shared" si="5"/>
        <v>7</v>
      </c>
      <c r="O13" s="80">
        <f>SUM(M$6:M13)</f>
        <v>125</v>
      </c>
      <c r="Q13" s="124"/>
      <c r="W13" s="6"/>
    </row>
    <row r="14" spans="1:23" ht="15" customHeight="1" x14ac:dyDescent="0.2">
      <c r="A14" s="56">
        <v>9</v>
      </c>
      <c r="B14" s="29">
        <f t="shared" si="0"/>
        <v>45509</v>
      </c>
      <c r="C14" s="29" t="s">
        <v>10</v>
      </c>
      <c r="D14" s="5">
        <f t="shared" si="4"/>
        <v>45515</v>
      </c>
      <c r="E14" s="27">
        <v>2.75</v>
      </c>
      <c r="F14" s="27">
        <v>4.5</v>
      </c>
      <c r="G14" s="27">
        <v>4.25</v>
      </c>
      <c r="H14" s="27">
        <v>3.5</v>
      </c>
      <c r="I14" s="35">
        <v>3.75</v>
      </c>
      <c r="J14" s="25">
        <v>2</v>
      </c>
      <c r="K14" s="25">
        <v>2.5</v>
      </c>
      <c r="L14" s="101">
        <v>20</v>
      </c>
      <c r="M14" s="31">
        <f t="shared" si="2"/>
        <v>23.25</v>
      </c>
      <c r="N14" s="57">
        <f t="shared" ref="N14:N23" si="6">M14-L14</f>
        <v>3.25</v>
      </c>
      <c r="O14" s="79">
        <f>SUM(M$6:M14)</f>
        <v>148.25</v>
      </c>
      <c r="Q14" s="124"/>
      <c r="V14" s="6"/>
    </row>
    <row r="15" spans="1:23" x14ac:dyDescent="0.2">
      <c r="A15" s="56">
        <v>10</v>
      </c>
      <c r="B15" s="29">
        <f t="shared" si="0"/>
        <v>45516</v>
      </c>
      <c r="C15" s="29" t="s">
        <v>10</v>
      </c>
      <c r="D15" s="5">
        <f t="shared" si="4"/>
        <v>45522</v>
      </c>
      <c r="E15" s="34">
        <v>4.25</v>
      </c>
      <c r="F15" s="27">
        <v>4</v>
      </c>
      <c r="G15" s="27">
        <v>4.25</v>
      </c>
      <c r="H15" s="27">
        <v>4.25</v>
      </c>
      <c r="I15" s="35">
        <v>1.25</v>
      </c>
      <c r="J15" s="25">
        <v>2.75</v>
      </c>
      <c r="K15" s="25">
        <v>1.25</v>
      </c>
      <c r="L15" s="101">
        <v>20</v>
      </c>
      <c r="M15" s="31">
        <f t="shared" si="2"/>
        <v>22</v>
      </c>
      <c r="N15" s="57">
        <f t="shared" si="6"/>
        <v>2</v>
      </c>
      <c r="O15" s="79">
        <f>SUM(M$6:M15)</f>
        <v>170.25</v>
      </c>
      <c r="P15" s="8"/>
      <c r="Q15" s="124"/>
      <c r="V15" s="6"/>
    </row>
    <row r="16" spans="1:23" x14ac:dyDescent="0.2">
      <c r="A16" s="56">
        <v>11</v>
      </c>
      <c r="B16" s="29">
        <f t="shared" si="0"/>
        <v>45523</v>
      </c>
      <c r="C16" s="29" t="s">
        <v>10</v>
      </c>
      <c r="D16" s="5">
        <f t="shared" si="4"/>
        <v>45529</v>
      </c>
      <c r="E16" s="27">
        <v>4</v>
      </c>
      <c r="F16" s="27">
        <v>3.75</v>
      </c>
      <c r="G16" s="27">
        <v>5.25</v>
      </c>
      <c r="H16" s="27">
        <v>4.5</v>
      </c>
      <c r="I16" s="35">
        <v>3</v>
      </c>
      <c r="J16" s="25">
        <v>3.75</v>
      </c>
      <c r="K16" s="25">
        <v>0.75</v>
      </c>
      <c r="L16" s="101">
        <v>20</v>
      </c>
      <c r="M16" s="31">
        <f t="shared" si="2"/>
        <v>25</v>
      </c>
      <c r="N16" s="57">
        <f t="shared" si="6"/>
        <v>5</v>
      </c>
      <c r="O16" s="79">
        <f>SUM(M$6:M16)</f>
        <v>195.25</v>
      </c>
      <c r="Q16" s="124"/>
      <c r="V16" s="6"/>
    </row>
    <row r="17" spans="1:23" ht="15" customHeight="1" x14ac:dyDescent="0.2">
      <c r="A17" s="74">
        <v>12</v>
      </c>
      <c r="B17" s="32">
        <f t="shared" si="0"/>
        <v>45530</v>
      </c>
      <c r="C17" s="32" t="s">
        <v>10</v>
      </c>
      <c r="D17" s="33">
        <f t="shared" si="4"/>
        <v>45536</v>
      </c>
      <c r="E17" s="26">
        <v>3.5</v>
      </c>
      <c r="F17" s="26">
        <v>3.25</v>
      </c>
      <c r="G17" s="26">
        <v>0</v>
      </c>
      <c r="H17" s="26">
        <v>0</v>
      </c>
      <c r="I17" s="75">
        <v>2.5</v>
      </c>
      <c r="J17" s="24">
        <v>0.75</v>
      </c>
      <c r="K17" s="24">
        <v>0</v>
      </c>
      <c r="L17" s="102">
        <v>20</v>
      </c>
      <c r="M17" s="7">
        <f>SUM(E17:K17)</f>
        <v>10</v>
      </c>
      <c r="N17" s="76">
        <f t="shared" si="6"/>
        <v>-10</v>
      </c>
      <c r="O17" s="80">
        <f>SUM(M$6:M17)</f>
        <v>205.25</v>
      </c>
      <c r="Q17" s="124"/>
      <c r="W17" s="6"/>
    </row>
    <row r="18" spans="1:23" x14ac:dyDescent="0.2">
      <c r="A18" s="56">
        <v>13</v>
      </c>
      <c r="B18" s="29">
        <f t="shared" si="0"/>
        <v>45537</v>
      </c>
      <c r="C18" s="29" t="s">
        <v>10</v>
      </c>
      <c r="D18" s="5">
        <f t="shared" si="4"/>
        <v>45543</v>
      </c>
      <c r="E18" s="27">
        <v>0</v>
      </c>
      <c r="F18" s="27">
        <v>0</v>
      </c>
      <c r="G18" s="27">
        <v>1.25</v>
      </c>
      <c r="H18" s="27">
        <v>2</v>
      </c>
      <c r="I18" s="35">
        <v>3</v>
      </c>
      <c r="J18" s="25">
        <v>4</v>
      </c>
      <c r="K18" s="25">
        <v>4.5</v>
      </c>
      <c r="L18" s="101">
        <v>20</v>
      </c>
      <c r="M18" s="31">
        <f t="shared" si="2"/>
        <v>14.75</v>
      </c>
      <c r="N18" s="57">
        <f t="shared" si="6"/>
        <v>-5.25</v>
      </c>
      <c r="O18" s="79">
        <f>SUM(M$6:M18)</f>
        <v>220</v>
      </c>
      <c r="Q18" s="124"/>
      <c r="W18" s="6"/>
    </row>
    <row r="19" spans="1:23" ht="15" customHeight="1" x14ac:dyDescent="0.2">
      <c r="A19" s="56">
        <v>14</v>
      </c>
      <c r="B19" s="29">
        <f t="shared" si="0"/>
        <v>45544</v>
      </c>
      <c r="C19" s="29" t="s">
        <v>10</v>
      </c>
      <c r="D19" s="5">
        <f t="shared" si="4"/>
        <v>45550</v>
      </c>
      <c r="E19" s="34">
        <v>3</v>
      </c>
      <c r="F19" s="27">
        <v>3.5</v>
      </c>
      <c r="G19" s="27">
        <v>4.75</v>
      </c>
      <c r="H19" s="27">
        <v>2.25</v>
      </c>
      <c r="I19" s="35">
        <v>0.75</v>
      </c>
      <c r="J19" s="25">
        <v>6</v>
      </c>
      <c r="K19" s="25">
        <v>5.25</v>
      </c>
      <c r="L19" s="101">
        <v>20</v>
      </c>
      <c r="M19" s="31">
        <f t="shared" si="2"/>
        <v>25.5</v>
      </c>
      <c r="N19" s="57">
        <f t="shared" si="6"/>
        <v>5.5</v>
      </c>
      <c r="O19" s="79">
        <f>SUM(M$6:M19)</f>
        <v>245.5</v>
      </c>
      <c r="Q19" s="124"/>
      <c r="W19" s="6"/>
    </row>
    <row r="20" spans="1:23" x14ac:dyDescent="0.2">
      <c r="A20" s="56">
        <v>15</v>
      </c>
      <c r="B20" s="29">
        <f t="shared" si="0"/>
        <v>45551</v>
      </c>
      <c r="C20" s="29" t="s">
        <v>10</v>
      </c>
      <c r="D20" s="5">
        <f t="shared" si="4"/>
        <v>45557</v>
      </c>
      <c r="E20" s="27">
        <v>4.75</v>
      </c>
      <c r="F20" s="27">
        <v>4.5</v>
      </c>
      <c r="G20" s="27">
        <v>4</v>
      </c>
      <c r="H20" s="27">
        <v>4.25</v>
      </c>
      <c r="I20" s="35">
        <v>3</v>
      </c>
      <c r="J20" s="25">
        <v>3.5</v>
      </c>
      <c r="K20" s="25">
        <v>4.5</v>
      </c>
      <c r="L20" s="101">
        <v>20</v>
      </c>
      <c r="M20" s="31">
        <f t="shared" si="2"/>
        <v>28.5</v>
      </c>
      <c r="N20" s="57">
        <f t="shared" si="6"/>
        <v>8.5</v>
      </c>
      <c r="O20" s="79">
        <f>SUM(M$6:M20)</f>
        <v>274</v>
      </c>
      <c r="Q20" s="124"/>
      <c r="W20" s="6"/>
    </row>
    <row r="21" spans="1:23" ht="15" customHeight="1" x14ac:dyDescent="0.2">
      <c r="A21" s="74">
        <v>16</v>
      </c>
      <c r="B21" s="32">
        <f t="shared" si="0"/>
        <v>45558</v>
      </c>
      <c r="C21" s="32" t="s">
        <v>10</v>
      </c>
      <c r="D21" s="33">
        <f t="shared" si="4"/>
        <v>45564</v>
      </c>
      <c r="E21" s="26">
        <v>3</v>
      </c>
      <c r="F21" s="26">
        <v>2.5</v>
      </c>
      <c r="G21" s="26">
        <v>3.75</v>
      </c>
      <c r="H21" s="26">
        <v>4.25</v>
      </c>
      <c r="I21" s="75">
        <v>4</v>
      </c>
      <c r="J21" s="24">
        <v>3.5</v>
      </c>
      <c r="K21" s="24">
        <v>3.75</v>
      </c>
      <c r="L21" s="102">
        <v>20</v>
      </c>
      <c r="M21" s="7">
        <f t="shared" si="2"/>
        <v>24.75</v>
      </c>
      <c r="N21" s="76">
        <f t="shared" si="6"/>
        <v>4.75</v>
      </c>
      <c r="O21" s="80">
        <f>SUM(M$6:M21)</f>
        <v>298.75</v>
      </c>
      <c r="Q21" s="125"/>
      <c r="W21" s="6"/>
    </row>
    <row r="22" spans="1:23" ht="15" customHeight="1" x14ac:dyDescent="0.2">
      <c r="A22" s="56">
        <v>17</v>
      </c>
      <c r="B22" s="29">
        <f t="shared" si="0"/>
        <v>45565</v>
      </c>
      <c r="C22" s="29" t="s">
        <v>10</v>
      </c>
      <c r="D22" s="5">
        <f t="shared" si="4"/>
        <v>45571</v>
      </c>
      <c r="E22" s="27">
        <v>5</v>
      </c>
      <c r="F22" s="27">
        <v>4</v>
      </c>
      <c r="G22" s="27">
        <v>3.5</v>
      </c>
      <c r="H22" s="27">
        <v>4</v>
      </c>
      <c r="I22" s="35">
        <v>2.5</v>
      </c>
      <c r="J22" s="25">
        <v>3.5</v>
      </c>
      <c r="K22" s="25">
        <v>6.5</v>
      </c>
      <c r="L22" s="101">
        <v>20</v>
      </c>
      <c r="M22" s="31">
        <f t="shared" si="2"/>
        <v>29</v>
      </c>
      <c r="N22" s="57">
        <f t="shared" si="6"/>
        <v>9</v>
      </c>
      <c r="O22" s="79">
        <f>SUM(M$6:M22)</f>
        <v>327.75</v>
      </c>
      <c r="Q22" s="120" t="s">
        <v>24</v>
      </c>
      <c r="W22" s="6"/>
    </row>
    <row r="23" spans="1:23" x14ac:dyDescent="0.2">
      <c r="A23" s="56">
        <v>18</v>
      </c>
      <c r="B23" s="29">
        <f t="shared" si="0"/>
        <v>45572</v>
      </c>
      <c r="C23" s="29" t="s">
        <v>10</v>
      </c>
      <c r="D23" s="5">
        <f t="shared" si="4"/>
        <v>45578</v>
      </c>
      <c r="E23" s="34">
        <v>4</v>
      </c>
      <c r="F23" s="27">
        <v>6.5</v>
      </c>
      <c r="G23" s="27">
        <v>8.25</v>
      </c>
      <c r="H23" s="27"/>
      <c r="I23" s="35"/>
      <c r="J23" s="25"/>
      <c r="K23" s="25"/>
      <c r="L23" s="101">
        <v>20</v>
      </c>
      <c r="M23" s="31">
        <f t="shared" si="2"/>
        <v>18.75</v>
      </c>
      <c r="N23" s="57">
        <f t="shared" si="6"/>
        <v>-1.25</v>
      </c>
      <c r="O23" s="79">
        <f>SUM(M$6:M23)</f>
        <v>346.5</v>
      </c>
      <c r="P23" s="10"/>
      <c r="Q23" s="121"/>
      <c r="W23" s="6"/>
    </row>
    <row r="24" spans="1:23" ht="16" thickBot="1" x14ac:dyDescent="0.25">
      <c r="A24" s="56">
        <v>19</v>
      </c>
      <c r="B24" s="29">
        <f t="shared" si="0"/>
        <v>45579</v>
      </c>
      <c r="C24" s="29" t="s">
        <v>10</v>
      </c>
      <c r="D24" s="5">
        <f t="shared" si="4"/>
        <v>45585</v>
      </c>
      <c r="E24" s="27"/>
      <c r="F24" s="27"/>
      <c r="G24" s="27"/>
      <c r="H24" s="27"/>
      <c r="I24" s="36"/>
      <c r="J24" s="25"/>
      <c r="K24" s="25"/>
      <c r="L24" s="101">
        <v>20</v>
      </c>
      <c r="M24" s="31">
        <f t="shared" si="2"/>
        <v>0</v>
      </c>
      <c r="N24" s="57"/>
      <c r="O24" s="79"/>
      <c r="P24" s="11"/>
      <c r="Q24" s="121"/>
      <c r="W24" s="6"/>
    </row>
    <row r="25" spans="1:23" ht="16" customHeight="1" thickBot="1" x14ac:dyDescent="0.25">
      <c r="A25" s="58">
        <v>20</v>
      </c>
      <c r="B25" s="59">
        <v>45586</v>
      </c>
      <c r="C25" s="60" t="s">
        <v>10</v>
      </c>
      <c r="D25" s="61">
        <f t="shared" si="4"/>
        <v>45592</v>
      </c>
      <c r="E25" s="62"/>
      <c r="F25" s="62"/>
      <c r="G25" s="62"/>
      <c r="H25" s="62"/>
      <c r="I25" s="12" t="s">
        <v>16</v>
      </c>
      <c r="J25" s="63"/>
      <c r="K25" s="63"/>
      <c r="L25" s="103">
        <v>20</v>
      </c>
      <c r="M25" s="64">
        <f t="shared" si="2"/>
        <v>0</v>
      </c>
      <c r="N25" s="65"/>
      <c r="O25" s="81"/>
      <c r="Q25" s="122"/>
      <c r="W25" s="6"/>
    </row>
    <row r="26" spans="1:23" ht="16" thickBot="1" x14ac:dyDescent="0.25">
      <c r="E26" s="11"/>
      <c r="F26" s="11"/>
      <c r="G26" s="11"/>
      <c r="H26" s="11"/>
      <c r="I26" s="11"/>
      <c r="J26" s="11"/>
      <c r="K26" s="8"/>
      <c r="L26" s="8"/>
      <c r="M26" s="8"/>
      <c r="N26" s="8"/>
      <c r="O26" s="8"/>
      <c r="P26" s="1" t="s">
        <v>11</v>
      </c>
      <c r="V26" s="8"/>
      <c r="W26" s="6"/>
    </row>
    <row r="27" spans="1:23" ht="19" x14ac:dyDescent="0.25">
      <c r="E27" s="116" t="s">
        <v>51</v>
      </c>
      <c r="F27" s="115"/>
      <c r="G27" s="113" t="s">
        <v>50</v>
      </c>
      <c r="H27" s="115"/>
      <c r="I27" s="113" t="s">
        <v>24</v>
      </c>
      <c r="J27" s="114"/>
      <c r="L27" s="38" t="s">
        <v>27</v>
      </c>
      <c r="M27" s="96">
        <f>SUM(M6:M25)</f>
        <v>346.5</v>
      </c>
      <c r="N27" s="8"/>
      <c r="O27" s="117" t="s">
        <v>23</v>
      </c>
      <c r="P27" s="118"/>
      <c r="Q27" s="119"/>
      <c r="U27" s="8"/>
      <c r="W27" s="6"/>
    </row>
    <row r="28" spans="1:23" x14ac:dyDescent="0.2">
      <c r="B28" s="13"/>
      <c r="E28" s="126" t="s">
        <v>38</v>
      </c>
      <c r="F28" s="127"/>
      <c r="G28" s="131" t="s">
        <v>54</v>
      </c>
      <c r="H28" s="132"/>
      <c r="I28" s="131" t="s">
        <v>57</v>
      </c>
      <c r="J28" s="133"/>
      <c r="L28" s="39" t="s">
        <v>25</v>
      </c>
      <c r="M28" s="104">
        <f>SUM(L6:L25)</f>
        <v>350</v>
      </c>
      <c r="O28" s="45" t="s">
        <v>31</v>
      </c>
      <c r="P28" s="28"/>
      <c r="Q28" s="46"/>
      <c r="W28" s="6"/>
    </row>
    <row r="29" spans="1:23" ht="16" thickBot="1" x14ac:dyDescent="0.25">
      <c r="E29" s="126" t="s">
        <v>34</v>
      </c>
      <c r="F29" s="127"/>
      <c r="G29" s="134" t="s">
        <v>55</v>
      </c>
      <c r="H29" s="135"/>
      <c r="I29" s="134" t="s">
        <v>54</v>
      </c>
      <c r="J29" s="136"/>
      <c r="L29" s="40" t="s">
        <v>26</v>
      </c>
      <c r="M29" s="105">
        <v>375</v>
      </c>
      <c r="O29" s="47" t="s">
        <v>28</v>
      </c>
      <c r="P29" s="43"/>
      <c r="Q29" s="48"/>
      <c r="W29" s="6"/>
    </row>
    <row r="30" spans="1:23" x14ac:dyDescent="0.2">
      <c r="E30" s="126" t="s">
        <v>53</v>
      </c>
      <c r="F30" s="127"/>
      <c r="G30" s="134" t="s">
        <v>30</v>
      </c>
      <c r="H30" s="135"/>
      <c r="I30" s="134" t="s">
        <v>36</v>
      </c>
      <c r="J30" s="136"/>
      <c r="O30" s="47" t="s">
        <v>33</v>
      </c>
      <c r="Q30" s="48"/>
      <c r="W30" s="6"/>
    </row>
    <row r="31" spans="1:23" ht="16" thickBot="1" x14ac:dyDescent="0.25">
      <c r="B31" s="9"/>
      <c r="E31" s="44" t="s">
        <v>35</v>
      </c>
      <c r="F31" s="42"/>
      <c r="G31" s="134"/>
      <c r="H31" s="135"/>
      <c r="I31" s="134" t="s">
        <v>37</v>
      </c>
      <c r="J31" s="136"/>
      <c r="M31" s="15"/>
      <c r="O31" s="49" t="s">
        <v>29</v>
      </c>
      <c r="P31" s="30"/>
      <c r="Q31" s="50"/>
      <c r="W31" s="6"/>
    </row>
    <row r="32" spans="1:23" x14ac:dyDescent="0.2">
      <c r="B32" s="9"/>
      <c r="E32" s="44" t="s">
        <v>30</v>
      </c>
      <c r="F32" s="42"/>
      <c r="G32" s="134"/>
      <c r="H32" s="135"/>
      <c r="I32" s="134" t="s">
        <v>56</v>
      </c>
      <c r="J32" s="136"/>
      <c r="M32" s="15"/>
      <c r="W32" s="6"/>
    </row>
    <row r="33" spans="2:23" ht="16" thickBot="1" x14ac:dyDescent="0.25">
      <c r="E33" s="128"/>
      <c r="F33" s="129"/>
      <c r="G33" s="137"/>
      <c r="H33" s="138"/>
      <c r="I33" s="137" t="s">
        <v>32</v>
      </c>
      <c r="J33" s="139"/>
      <c r="W33" s="6"/>
    </row>
    <row r="34" spans="2:23" x14ac:dyDescent="0.2">
      <c r="W34" s="6"/>
    </row>
    <row r="35" spans="2:23" ht="16" x14ac:dyDescent="0.2">
      <c r="B35" s="9"/>
      <c r="E35" s="98" t="s">
        <v>45</v>
      </c>
      <c r="Q35" s="16"/>
      <c r="R35" s="17"/>
      <c r="W35" s="6"/>
    </row>
    <row r="36" spans="2:23" ht="16" x14ac:dyDescent="0.2">
      <c r="D36" s="15"/>
      <c r="E36" s="99" t="s">
        <v>46</v>
      </c>
      <c r="R36" s="17"/>
      <c r="W36" s="6"/>
    </row>
    <row r="37" spans="2:23" ht="16" x14ac:dyDescent="0.2">
      <c r="D37" s="15"/>
      <c r="E37" s="99" t="s">
        <v>49</v>
      </c>
      <c r="W37" s="6"/>
    </row>
    <row r="38" spans="2:23" ht="16" x14ac:dyDescent="0.2">
      <c r="B38" s="14"/>
      <c r="D38" s="15"/>
      <c r="E38" s="99"/>
      <c r="W38" s="6"/>
    </row>
    <row r="39" spans="2:23" ht="26" x14ac:dyDescent="0.3">
      <c r="B39" s="19"/>
      <c r="C39" s="9"/>
      <c r="D39" s="15"/>
      <c r="E39" s="100"/>
      <c r="F39" s="18"/>
      <c r="G39" s="18"/>
      <c r="H39" s="20"/>
      <c r="I39" s="18"/>
      <c r="W39" s="6"/>
    </row>
    <row r="40" spans="2:23" x14ac:dyDescent="0.2">
      <c r="B40" s="9"/>
      <c r="D40" s="15"/>
      <c r="E40" s="15"/>
      <c r="F40" s="18"/>
      <c r="G40" s="18"/>
      <c r="I40" s="18"/>
      <c r="J40" s="21"/>
      <c r="K40" s="21"/>
      <c r="L40" s="18"/>
      <c r="M40" s="18"/>
      <c r="N40" s="18"/>
      <c r="W40" s="6"/>
    </row>
    <row r="41" spans="2:23" x14ac:dyDescent="0.2">
      <c r="B41" s="9"/>
      <c r="D41" s="15"/>
      <c r="E41" s="15"/>
      <c r="F41" s="18"/>
      <c r="G41" s="18"/>
      <c r="I41" s="18"/>
      <c r="J41" s="21"/>
      <c r="K41" s="21"/>
      <c r="L41" s="18"/>
      <c r="M41" s="18"/>
      <c r="N41" s="18"/>
      <c r="W41" s="6"/>
    </row>
    <row r="42" spans="2:23" x14ac:dyDescent="0.2">
      <c r="B42" s="9"/>
      <c r="D42" s="15"/>
      <c r="E42" s="15"/>
      <c r="F42" s="18"/>
      <c r="G42" s="18"/>
      <c r="I42" s="18"/>
      <c r="J42" s="21"/>
      <c r="K42" s="21"/>
      <c r="L42" s="18"/>
      <c r="M42" s="18"/>
      <c r="N42" s="18"/>
      <c r="W42" s="6"/>
    </row>
    <row r="43" spans="2:23" x14ac:dyDescent="0.2">
      <c r="D43" s="15"/>
      <c r="E43" s="15"/>
      <c r="F43" s="18"/>
      <c r="G43" s="18"/>
      <c r="I43" s="18"/>
      <c r="J43" s="21"/>
      <c r="K43" s="21"/>
      <c r="L43" s="21"/>
      <c r="M43" s="21"/>
      <c r="N43" s="18"/>
      <c r="W43" s="6"/>
    </row>
    <row r="44" spans="2:23" x14ac:dyDescent="0.2">
      <c r="D44" s="15"/>
      <c r="E44" s="15"/>
      <c r="F44" s="18"/>
      <c r="G44" s="18"/>
      <c r="H44" s="18"/>
      <c r="I44" s="18"/>
      <c r="J44" s="21"/>
      <c r="K44" s="18"/>
      <c r="L44" s="21"/>
      <c r="M44" s="21"/>
      <c r="N44" s="18"/>
      <c r="W44" s="6"/>
    </row>
    <row r="45" spans="2:23" x14ac:dyDescent="0.2">
      <c r="D45" s="15"/>
      <c r="E45" s="15"/>
      <c r="F45" s="18"/>
      <c r="G45" s="18"/>
      <c r="H45" s="18"/>
      <c r="I45" s="18"/>
      <c r="J45" s="21"/>
      <c r="K45" s="18"/>
      <c r="L45" s="21"/>
      <c r="M45" s="21"/>
      <c r="N45" s="18"/>
      <c r="W45" s="6"/>
    </row>
    <row r="46" spans="2:23" x14ac:dyDescent="0.2">
      <c r="D46" s="15"/>
      <c r="E46" s="15"/>
      <c r="F46" s="18"/>
      <c r="G46" s="18"/>
      <c r="H46" s="18"/>
      <c r="I46" s="18"/>
      <c r="J46" s="18"/>
      <c r="K46" s="18"/>
      <c r="L46" s="21"/>
      <c r="M46" s="21"/>
      <c r="N46" s="18"/>
    </row>
    <row r="47" spans="2:23" x14ac:dyDescent="0.2">
      <c r="D47" s="15"/>
      <c r="E47" s="15"/>
      <c r="F47" s="18"/>
      <c r="G47" s="18"/>
      <c r="H47" s="18"/>
      <c r="I47" s="18"/>
      <c r="J47" s="18"/>
      <c r="K47" s="18"/>
      <c r="L47" s="21"/>
      <c r="M47" s="21"/>
      <c r="N47" s="18"/>
    </row>
    <row r="48" spans="2:23" x14ac:dyDescent="0.2">
      <c r="D48" s="15"/>
      <c r="E48" s="15"/>
      <c r="F48" s="18"/>
      <c r="G48" s="18"/>
      <c r="H48" s="18"/>
      <c r="I48" s="18"/>
      <c r="J48" s="18"/>
      <c r="K48" s="18"/>
      <c r="L48" s="21"/>
      <c r="M48" s="21"/>
      <c r="N48" s="18"/>
    </row>
    <row r="49" spans="4:15" x14ac:dyDescent="0.2">
      <c r="D49" s="15"/>
      <c r="E49" s="15"/>
      <c r="F49" s="22"/>
      <c r="G49" s="18"/>
      <c r="H49" s="18"/>
      <c r="I49" s="18"/>
      <c r="J49" s="18"/>
      <c r="K49" s="18"/>
      <c r="L49" s="21"/>
      <c r="M49" s="21"/>
      <c r="N49" s="18"/>
    </row>
    <row r="50" spans="4:15" x14ac:dyDescent="0.2">
      <c r="D50" s="15"/>
      <c r="E50" s="15"/>
      <c r="F50" s="18"/>
      <c r="G50" s="18"/>
      <c r="H50" s="18"/>
      <c r="I50" s="18"/>
      <c r="J50" s="18"/>
      <c r="K50" s="18"/>
      <c r="L50" s="18"/>
      <c r="M50" s="21"/>
      <c r="N50" s="18"/>
    </row>
    <row r="51" spans="4:15" x14ac:dyDescent="0.2">
      <c r="F51" s="18"/>
      <c r="G51" s="18"/>
      <c r="H51" s="18"/>
      <c r="K51" s="18"/>
      <c r="L51" s="18"/>
      <c r="M51" s="21"/>
      <c r="N51" s="18"/>
    </row>
    <row r="52" spans="4:15" x14ac:dyDescent="0.2">
      <c r="F52" s="18"/>
      <c r="G52" s="18"/>
      <c r="H52" s="18"/>
      <c r="I52" s="18"/>
      <c r="J52" s="18"/>
      <c r="K52" s="18"/>
      <c r="L52" s="21"/>
      <c r="M52" s="21"/>
      <c r="N52" s="18"/>
    </row>
    <row r="53" spans="4:15" x14ac:dyDescent="0.2">
      <c r="F53" s="18"/>
      <c r="G53" s="18"/>
      <c r="H53" s="18"/>
      <c r="I53" s="18"/>
      <c r="J53" s="18"/>
      <c r="K53" s="18"/>
      <c r="L53" s="21"/>
      <c r="M53" s="21"/>
      <c r="N53" s="18"/>
    </row>
    <row r="54" spans="4:15" x14ac:dyDescent="0.2">
      <c r="F54" s="18"/>
      <c r="H54" s="18"/>
      <c r="I54" s="18"/>
      <c r="J54" s="18"/>
      <c r="K54" s="18"/>
      <c r="L54" s="21"/>
      <c r="M54" s="21"/>
      <c r="N54" s="18"/>
    </row>
    <row r="55" spans="4:15" x14ac:dyDescent="0.2">
      <c r="H55" s="18"/>
      <c r="I55" s="18"/>
      <c r="J55" s="18"/>
      <c r="K55" s="18"/>
      <c r="L55" s="21"/>
      <c r="M55" s="21"/>
    </row>
    <row r="56" spans="4:15" x14ac:dyDescent="0.2">
      <c r="H56" s="18"/>
      <c r="I56" s="18"/>
      <c r="J56" s="18"/>
      <c r="K56" s="18"/>
      <c r="L56" s="21"/>
      <c r="M56" s="21"/>
    </row>
    <row r="57" spans="4:15" x14ac:dyDescent="0.2">
      <c r="E57" s="18"/>
      <c r="H57" s="18"/>
      <c r="I57" s="18"/>
      <c r="J57" s="18"/>
      <c r="K57" s="18"/>
      <c r="L57" s="21"/>
      <c r="M57" s="21"/>
      <c r="O57" s="23"/>
    </row>
    <row r="58" spans="4:15" x14ac:dyDescent="0.2">
      <c r="H58" s="18"/>
      <c r="I58" s="18"/>
      <c r="J58" s="18"/>
      <c r="K58" s="18"/>
      <c r="L58" s="21"/>
      <c r="M58" s="21"/>
    </row>
    <row r="59" spans="4:15" x14ac:dyDescent="0.2">
      <c r="H59" s="18"/>
      <c r="I59" s="18"/>
      <c r="J59" s="18"/>
      <c r="K59" s="18"/>
      <c r="L59" s="21"/>
      <c r="M59" s="21"/>
    </row>
    <row r="60" spans="4:15" x14ac:dyDescent="0.2">
      <c r="H60" s="18"/>
      <c r="I60" s="18"/>
      <c r="J60" s="18"/>
      <c r="K60" s="18"/>
      <c r="L60" s="21"/>
      <c r="M60" s="21"/>
    </row>
    <row r="61" spans="4:15" x14ac:dyDescent="0.2">
      <c r="H61" s="18"/>
      <c r="I61" s="18"/>
      <c r="J61" s="18"/>
      <c r="K61" s="18"/>
      <c r="L61" s="21"/>
      <c r="M61" s="21"/>
    </row>
    <row r="62" spans="4:15" x14ac:dyDescent="0.2">
      <c r="H62" s="18"/>
      <c r="I62" s="18"/>
      <c r="J62" s="18"/>
      <c r="K62" s="18"/>
      <c r="L62" s="21"/>
      <c r="M62" s="21"/>
    </row>
    <row r="63" spans="4:15" x14ac:dyDescent="0.2">
      <c r="H63" s="18"/>
      <c r="I63" s="18"/>
      <c r="J63" s="18"/>
      <c r="K63" s="18"/>
      <c r="L63" s="21"/>
      <c r="M63" s="21"/>
    </row>
    <row r="64" spans="4:15" x14ac:dyDescent="0.2">
      <c r="H64" s="18"/>
      <c r="I64" s="18"/>
      <c r="J64" s="18"/>
      <c r="K64" s="18"/>
      <c r="L64" s="21"/>
      <c r="M64" s="21"/>
    </row>
    <row r="65" spans="8:13" x14ac:dyDescent="0.2">
      <c r="H65" s="18"/>
      <c r="I65" s="18"/>
      <c r="J65" s="18"/>
      <c r="K65" s="18"/>
      <c r="L65" s="21"/>
      <c r="M65" s="21"/>
    </row>
    <row r="66" spans="8:13" x14ac:dyDescent="0.2">
      <c r="H66" s="18"/>
      <c r="I66" s="18"/>
      <c r="J66" s="18"/>
      <c r="K66" s="18"/>
      <c r="L66" s="21"/>
      <c r="M66" s="21"/>
    </row>
    <row r="67" spans="8:13" x14ac:dyDescent="0.2">
      <c r="H67" s="18"/>
      <c r="I67" s="18"/>
      <c r="J67" s="18"/>
      <c r="K67" s="18"/>
      <c r="L67" s="21"/>
      <c r="M67" s="21"/>
    </row>
    <row r="68" spans="8:13" x14ac:dyDescent="0.2">
      <c r="H68" s="18"/>
      <c r="I68" s="18"/>
      <c r="J68" s="18"/>
      <c r="K68" s="18"/>
      <c r="L68" s="21"/>
      <c r="M68" s="21"/>
    </row>
    <row r="69" spans="8:13" x14ac:dyDescent="0.2">
      <c r="H69" s="18"/>
      <c r="I69" s="18"/>
      <c r="J69" s="18"/>
      <c r="K69" s="18"/>
      <c r="L69" s="21"/>
      <c r="M69" s="21"/>
    </row>
    <row r="70" spans="8:13" x14ac:dyDescent="0.2">
      <c r="I70" s="18"/>
      <c r="L70" s="18"/>
      <c r="M70" s="21"/>
    </row>
    <row r="71" spans="8:13" x14ac:dyDescent="0.2">
      <c r="L71" s="21"/>
      <c r="M71" s="21"/>
    </row>
    <row r="72" spans="8:13" x14ac:dyDescent="0.2">
      <c r="L72" s="8"/>
    </row>
    <row r="73" spans="8:13" x14ac:dyDescent="0.2">
      <c r="L73" s="8"/>
    </row>
  </sheetData>
  <mergeCells count="24">
    <mergeCell ref="E28:F28"/>
    <mergeCell ref="E29:F29"/>
    <mergeCell ref="E30:F30"/>
    <mergeCell ref="E33:F33"/>
    <mergeCell ref="G33:H33"/>
    <mergeCell ref="G31:H31"/>
    <mergeCell ref="G30:H30"/>
    <mergeCell ref="G29:H29"/>
    <mergeCell ref="G28:H28"/>
    <mergeCell ref="G32:H32"/>
    <mergeCell ref="I30:J30"/>
    <mergeCell ref="I31:J31"/>
    <mergeCell ref="I33:J33"/>
    <mergeCell ref="I32:J32"/>
    <mergeCell ref="O27:Q27"/>
    <mergeCell ref="Q22:Q25"/>
    <mergeCell ref="Q6:Q21"/>
    <mergeCell ref="I28:J28"/>
    <mergeCell ref="I29:J29"/>
    <mergeCell ref="E2:K2"/>
    <mergeCell ref="E4:K4"/>
    <mergeCell ref="I27:J27"/>
    <mergeCell ref="G27:H27"/>
    <mergeCell ref="E27:F27"/>
  </mergeCells>
  <conditionalFormatting sqref="E6:J23 I24:J24">
    <cfRule type="expression" dxfId="3" priority="3" stopIfTrue="1">
      <formula>NOT(ISNUMBER(E6))</formula>
    </cfRule>
  </conditionalFormatting>
  <conditionalFormatting sqref="N6:N25">
    <cfRule type="cellIs" dxfId="2" priority="1" stopIfTrue="1" operator="lessThan">
      <formula>0</formula>
    </cfRule>
    <cfRule type="cellIs" dxfId="1" priority="2" operator="greaterThan">
      <formula>0</formula>
    </cfRule>
  </conditionalFormatting>
  <pageMargins left="0.7" right="0.7" top="0.75" bottom="0.75" header="0.3" footer="0.3"/>
  <pageSetup scale="69" orientation="landscape" horizontalDpi="4294967292" verticalDpi="4294967292"/>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BCB7A-1FB2-464C-B3AC-8584021D690D}">
  <sheetPr>
    <tabColor rgb="FFFFCC00"/>
  </sheetPr>
  <dimension ref="B28:J56"/>
  <sheetViews>
    <sheetView showGridLines="0" zoomScale="110" zoomScaleNormal="110" workbookViewId="0">
      <selection activeCell="F36" sqref="F36"/>
    </sheetView>
  </sheetViews>
  <sheetFormatPr baseColWidth="10" defaultRowHeight="15" x14ac:dyDescent="0.2"/>
  <sheetData>
    <row r="28" spans="2:10" ht="19" x14ac:dyDescent="0.25">
      <c r="B28" s="37" t="s">
        <v>40</v>
      </c>
    </row>
    <row r="29" spans="2:10" ht="16" x14ac:dyDescent="0.2">
      <c r="B29" s="97" t="s">
        <v>44</v>
      </c>
    </row>
    <row r="31" spans="2:10" ht="19" x14ac:dyDescent="0.25">
      <c r="B31" s="130" t="s">
        <v>12</v>
      </c>
      <c r="C31" s="130"/>
      <c r="D31" s="130"/>
      <c r="E31" s="66"/>
      <c r="F31" s="130" t="s">
        <v>13</v>
      </c>
      <c r="G31" s="130"/>
      <c r="H31" s="66"/>
      <c r="I31" s="130" t="s">
        <v>43</v>
      </c>
      <c r="J31" s="130"/>
    </row>
    <row r="32" spans="2:10" ht="16" x14ac:dyDescent="0.2">
      <c r="B32" s="66"/>
      <c r="C32" s="66"/>
      <c r="D32" s="66"/>
      <c r="E32" s="66"/>
      <c r="F32" s="66"/>
      <c r="G32" s="66"/>
      <c r="H32" s="66"/>
      <c r="I32" s="66"/>
      <c r="J32" s="66"/>
    </row>
    <row r="33" spans="2:10" ht="16" x14ac:dyDescent="0.2">
      <c r="B33" s="67" t="s">
        <v>14</v>
      </c>
      <c r="C33" s="68" t="s">
        <v>0</v>
      </c>
      <c r="D33" s="68" t="s">
        <v>15</v>
      </c>
      <c r="E33" s="69"/>
      <c r="F33" s="68" t="s">
        <v>0</v>
      </c>
      <c r="G33" s="68" t="s">
        <v>15</v>
      </c>
      <c r="H33" s="69"/>
      <c r="I33" s="68" t="s">
        <v>0</v>
      </c>
      <c r="J33" s="68" t="s">
        <v>15</v>
      </c>
    </row>
    <row r="34" spans="2:10" ht="16" x14ac:dyDescent="0.2">
      <c r="B34" s="70">
        <v>1</v>
      </c>
      <c r="C34" s="73">
        <f>IF('Hours Tracker'!O6=0,"",'Hours Tracker'!O6)</f>
        <v>2</v>
      </c>
      <c r="D34" s="69">
        <f>IF('Hours Tracker'!O6=0,"",'Hours Tracker'!L6)</f>
        <v>5</v>
      </c>
      <c r="E34" s="69"/>
      <c r="F34" s="71">
        <f>C34</f>
        <v>2</v>
      </c>
      <c r="G34" s="69">
        <f>D34</f>
        <v>5</v>
      </c>
      <c r="H34" s="69"/>
      <c r="I34" s="69"/>
      <c r="J34" s="69"/>
    </row>
    <row r="35" spans="2:10" ht="16" x14ac:dyDescent="0.2">
      <c r="B35" s="70">
        <f>B34+1</f>
        <v>2</v>
      </c>
      <c r="C35" s="73">
        <f>IF('Hours Tracker'!O7=0,"",'Hours Tracker'!O7)</f>
        <v>9.75</v>
      </c>
      <c r="D35" s="69">
        <f>IF('Hours Tracker'!O7=0,"",'Hours Tracker'!L7)+D34</f>
        <v>10</v>
      </c>
      <c r="E35" s="69"/>
      <c r="F35" s="71">
        <f>C35-C34</f>
        <v>7.75</v>
      </c>
      <c r="G35" s="69">
        <f t="shared" ref="G35" si="0">D35-D34</f>
        <v>5</v>
      </c>
      <c r="H35" s="69"/>
      <c r="I35" s="69"/>
      <c r="J35" s="69"/>
    </row>
    <row r="36" spans="2:10" ht="16" x14ac:dyDescent="0.2">
      <c r="B36" s="70">
        <f t="shared" ref="B36:B53" si="1">B35+1</f>
        <v>3</v>
      </c>
      <c r="C36" s="73">
        <f>IF('Hours Tracker'!O8=0,"",'Hours Tracker'!O8)</f>
        <v>17.75</v>
      </c>
      <c r="D36" s="69">
        <f>IF('Hours Tracker'!O8=0,"",'Hours Tracker'!L8)+D35</f>
        <v>20</v>
      </c>
      <c r="E36" s="69"/>
      <c r="F36" s="71">
        <f t="shared" ref="F36:F51" si="2">C36-C35</f>
        <v>8</v>
      </c>
      <c r="G36" s="69">
        <f t="shared" ref="G36:G51" si="3">D36-D35</f>
        <v>10</v>
      </c>
      <c r="H36" s="69"/>
      <c r="I36" s="72">
        <f>AVERAGE(F34:F36)</f>
        <v>5.916666666666667</v>
      </c>
      <c r="J36" s="72">
        <f>AVERAGE(G34:G36)</f>
        <v>6.666666666666667</v>
      </c>
    </row>
    <row r="37" spans="2:10" ht="16" x14ac:dyDescent="0.2">
      <c r="B37" s="70">
        <f t="shared" si="1"/>
        <v>4</v>
      </c>
      <c r="C37" s="73">
        <f>IF('Hours Tracker'!O9=0,"",'Hours Tracker'!O9)</f>
        <v>35</v>
      </c>
      <c r="D37" s="69">
        <f>IF('Hours Tracker'!O9=0,"",'Hours Tracker'!L9)+D36</f>
        <v>35</v>
      </c>
      <c r="E37" s="69"/>
      <c r="F37" s="71">
        <f t="shared" si="2"/>
        <v>17.25</v>
      </c>
      <c r="G37" s="69">
        <f t="shared" si="3"/>
        <v>15</v>
      </c>
      <c r="H37" s="69"/>
      <c r="I37" s="72">
        <f>AVERAGE(F35:F37)</f>
        <v>11</v>
      </c>
      <c r="J37" s="72">
        <f>AVERAGE(G35:G37)</f>
        <v>10</v>
      </c>
    </row>
    <row r="38" spans="2:10" ht="16" x14ac:dyDescent="0.2">
      <c r="B38" s="70">
        <f t="shared" si="1"/>
        <v>5</v>
      </c>
      <c r="C38" s="73">
        <f>IF('Hours Tracker'!O10=0,"",'Hours Tracker'!O10)</f>
        <v>54</v>
      </c>
      <c r="D38" s="69">
        <f>IF('Hours Tracker'!O10=0,"",'Hours Tracker'!L10)+D37</f>
        <v>50</v>
      </c>
      <c r="E38" s="69"/>
      <c r="F38" s="71">
        <f t="shared" si="2"/>
        <v>19</v>
      </c>
      <c r="G38" s="69">
        <f t="shared" si="3"/>
        <v>15</v>
      </c>
      <c r="H38" s="69"/>
      <c r="I38" s="72">
        <f t="shared" ref="I38:J52" si="4">AVERAGE(F36:F38)</f>
        <v>14.75</v>
      </c>
      <c r="J38" s="72">
        <f t="shared" si="4"/>
        <v>13.333333333333334</v>
      </c>
    </row>
    <row r="39" spans="2:10" ht="16" x14ac:dyDescent="0.2">
      <c r="B39" s="70">
        <f t="shared" si="1"/>
        <v>6</v>
      </c>
      <c r="C39" s="73">
        <f>IF('Hours Tracker'!O11=0,"",'Hours Tracker'!O11)</f>
        <v>73.75</v>
      </c>
      <c r="D39" s="69">
        <f>IF('Hours Tracker'!O11=0,"",'Hours Tracker'!L11)+D38</f>
        <v>70</v>
      </c>
      <c r="E39" s="69"/>
      <c r="F39" s="71">
        <f t="shared" si="2"/>
        <v>19.75</v>
      </c>
      <c r="G39" s="69">
        <f t="shared" si="3"/>
        <v>20</v>
      </c>
      <c r="H39" s="69"/>
      <c r="I39" s="72">
        <f t="shared" si="4"/>
        <v>18.666666666666668</v>
      </c>
      <c r="J39" s="72">
        <f t="shared" si="4"/>
        <v>16.666666666666668</v>
      </c>
    </row>
    <row r="40" spans="2:10" ht="16" x14ac:dyDescent="0.2">
      <c r="B40" s="70">
        <f t="shared" si="1"/>
        <v>7</v>
      </c>
      <c r="C40" s="73">
        <f>IF('Hours Tracker'!O12=0,"",'Hours Tracker'!O12)</f>
        <v>98</v>
      </c>
      <c r="D40" s="69">
        <f>IF('Hours Tracker'!O12=0,"",'Hours Tracker'!L12)+D39</f>
        <v>90</v>
      </c>
      <c r="E40" s="69"/>
      <c r="F40" s="71">
        <f t="shared" si="2"/>
        <v>24.25</v>
      </c>
      <c r="G40" s="69">
        <f t="shared" si="3"/>
        <v>20</v>
      </c>
      <c r="H40" s="69"/>
      <c r="I40" s="72">
        <f t="shared" si="4"/>
        <v>21</v>
      </c>
      <c r="J40" s="72">
        <f t="shared" si="4"/>
        <v>18.333333333333332</v>
      </c>
    </row>
    <row r="41" spans="2:10" ht="16" x14ac:dyDescent="0.2">
      <c r="B41" s="70">
        <f t="shared" si="1"/>
        <v>8</v>
      </c>
      <c r="C41" s="73">
        <f>IF('Hours Tracker'!O13=0,"",'Hours Tracker'!O13)</f>
        <v>125</v>
      </c>
      <c r="D41" s="69">
        <f>IF('Hours Tracker'!O13=0,"",'Hours Tracker'!L13)+D40</f>
        <v>110</v>
      </c>
      <c r="E41" s="69"/>
      <c r="F41" s="71">
        <f t="shared" si="2"/>
        <v>27</v>
      </c>
      <c r="G41" s="69">
        <f t="shared" si="3"/>
        <v>20</v>
      </c>
      <c r="H41" s="69"/>
      <c r="I41" s="72">
        <f t="shared" si="4"/>
        <v>23.666666666666668</v>
      </c>
      <c r="J41" s="72">
        <f t="shared" si="4"/>
        <v>20</v>
      </c>
    </row>
    <row r="42" spans="2:10" ht="16" x14ac:dyDescent="0.2">
      <c r="B42" s="70">
        <f t="shared" si="1"/>
        <v>9</v>
      </c>
      <c r="C42" s="73">
        <f>IF('Hours Tracker'!O14=0,"",'Hours Tracker'!O14)</f>
        <v>148.25</v>
      </c>
      <c r="D42" s="69">
        <f>IF('Hours Tracker'!O14=0,"",'Hours Tracker'!L14)+D41</f>
        <v>130</v>
      </c>
      <c r="E42" s="69"/>
      <c r="F42" s="71">
        <f t="shared" si="2"/>
        <v>23.25</v>
      </c>
      <c r="G42" s="69">
        <f t="shared" si="3"/>
        <v>20</v>
      </c>
      <c r="H42" s="69"/>
      <c r="I42" s="72">
        <f>AVERAGE(F40:F42)</f>
        <v>24.833333333333332</v>
      </c>
      <c r="J42" s="72">
        <f t="shared" si="4"/>
        <v>20</v>
      </c>
    </row>
    <row r="43" spans="2:10" ht="16" x14ac:dyDescent="0.2">
      <c r="B43" s="70">
        <f t="shared" si="1"/>
        <v>10</v>
      </c>
      <c r="C43" s="73">
        <f>IF('Hours Tracker'!O15=0,"",'Hours Tracker'!O15)</f>
        <v>170.25</v>
      </c>
      <c r="D43" s="69">
        <f>IF('Hours Tracker'!O15=0,"",'Hours Tracker'!L15)+D42</f>
        <v>150</v>
      </c>
      <c r="E43" s="69"/>
      <c r="F43" s="71">
        <f t="shared" si="2"/>
        <v>22</v>
      </c>
      <c r="G43" s="69">
        <f t="shared" si="3"/>
        <v>20</v>
      </c>
      <c r="H43" s="71"/>
      <c r="I43" s="72">
        <f t="shared" ref="I43:I51" si="5">AVERAGE(F41:F43)</f>
        <v>24.083333333333332</v>
      </c>
      <c r="J43" s="72">
        <f t="shared" si="4"/>
        <v>20</v>
      </c>
    </row>
    <row r="44" spans="2:10" ht="16" x14ac:dyDescent="0.2">
      <c r="B44" s="70">
        <f t="shared" si="1"/>
        <v>11</v>
      </c>
      <c r="C44" s="73">
        <f>IF('Hours Tracker'!O16=0,"",'Hours Tracker'!O16)</f>
        <v>195.25</v>
      </c>
      <c r="D44" s="69">
        <f>IF('Hours Tracker'!O16=0,"",'Hours Tracker'!L16)+D43</f>
        <v>170</v>
      </c>
      <c r="E44" s="69"/>
      <c r="F44" s="71">
        <f t="shared" si="2"/>
        <v>25</v>
      </c>
      <c r="G44" s="69">
        <f t="shared" si="3"/>
        <v>20</v>
      </c>
      <c r="H44" s="71"/>
      <c r="I44" s="72">
        <f t="shared" si="5"/>
        <v>23.416666666666668</v>
      </c>
      <c r="J44" s="72">
        <f t="shared" si="4"/>
        <v>20</v>
      </c>
    </row>
    <row r="45" spans="2:10" ht="16" x14ac:dyDescent="0.2">
      <c r="B45" s="70">
        <f t="shared" si="1"/>
        <v>12</v>
      </c>
      <c r="C45" s="73">
        <f>IF('Hours Tracker'!O17=0,"",'Hours Tracker'!O17)</f>
        <v>205.25</v>
      </c>
      <c r="D45" s="69">
        <f>IF('Hours Tracker'!O17=0,"",'Hours Tracker'!L17)+D44</f>
        <v>190</v>
      </c>
      <c r="E45" s="69"/>
      <c r="F45" s="71">
        <f t="shared" si="2"/>
        <v>10</v>
      </c>
      <c r="G45" s="69">
        <f t="shared" si="3"/>
        <v>20</v>
      </c>
      <c r="H45" s="71"/>
      <c r="I45" s="72">
        <f t="shared" si="5"/>
        <v>19</v>
      </c>
      <c r="J45" s="72">
        <f t="shared" si="4"/>
        <v>20</v>
      </c>
    </row>
    <row r="46" spans="2:10" ht="16" x14ac:dyDescent="0.2">
      <c r="B46" s="70">
        <f t="shared" si="1"/>
        <v>13</v>
      </c>
      <c r="C46" s="73">
        <f>IF('Hours Tracker'!O18=0,"",'Hours Tracker'!O18)</f>
        <v>220</v>
      </c>
      <c r="D46" s="69">
        <f>IF('Hours Tracker'!O18=0,"",'Hours Tracker'!L18)+D45</f>
        <v>210</v>
      </c>
      <c r="E46" s="69"/>
      <c r="F46" s="71">
        <f t="shared" si="2"/>
        <v>14.75</v>
      </c>
      <c r="G46" s="69">
        <f t="shared" si="3"/>
        <v>20</v>
      </c>
      <c r="H46" s="71"/>
      <c r="I46" s="72">
        <f t="shared" si="5"/>
        <v>16.583333333333332</v>
      </c>
      <c r="J46" s="72">
        <f t="shared" si="4"/>
        <v>20</v>
      </c>
    </row>
    <row r="47" spans="2:10" ht="16" x14ac:dyDescent="0.2">
      <c r="B47" s="70">
        <f t="shared" si="1"/>
        <v>14</v>
      </c>
      <c r="C47" s="73">
        <f>IF('Hours Tracker'!O19=0,"",'Hours Tracker'!O19)</f>
        <v>245.5</v>
      </c>
      <c r="D47" s="69">
        <f>IF('Hours Tracker'!O19=0,"",'Hours Tracker'!L19)+D46</f>
        <v>230</v>
      </c>
      <c r="E47" s="69"/>
      <c r="F47" s="71">
        <f t="shared" si="2"/>
        <v>25.5</v>
      </c>
      <c r="G47" s="69">
        <f t="shared" si="3"/>
        <v>20</v>
      </c>
      <c r="H47" s="71"/>
      <c r="I47" s="72">
        <f t="shared" si="5"/>
        <v>16.75</v>
      </c>
      <c r="J47" s="72">
        <f t="shared" si="4"/>
        <v>20</v>
      </c>
    </row>
    <row r="48" spans="2:10" ht="16" x14ac:dyDescent="0.2">
      <c r="B48" s="70">
        <f t="shared" si="1"/>
        <v>15</v>
      </c>
      <c r="C48" s="73">
        <f>IF('Hours Tracker'!O20=0,"",'Hours Tracker'!O20)</f>
        <v>274</v>
      </c>
      <c r="D48" s="69">
        <f>IF('Hours Tracker'!O20=0,"",'Hours Tracker'!L20)+D47</f>
        <v>250</v>
      </c>
      <c r="E48" s="69"/>
      <c r="F48" s="71">
        <f t="shared" si="2"/>
        <v>28.5</v>
      </c>
      <c r="G48" s="69">
        <f t="shared" si="3"/>
        <v>20</v>
      </c>
      <c r="H48" s="71"/>
      <c r="I48" s="72">
        <f t="shared" si="5"/>
        <v>22.916666666666668</v>
      </c>
      <c r="J48" s="72">
        <f t="shared" si="4"/>
        <v>20</v>
      </c>
    </row>
    <row r="49" spans="2:10" ht="16" x14ac:dyDescent="0.2">
      <c r="B49" s="70">
        <f t="shared" si="1"/>
        <v>16</v>
      </c>
      <c r="C49" s="73">
        <f>IF('Hours Tracker'!O21=0,"",'Hours Tracker'!O21)</f>
        <v>298.75</v>
      </c>
      <c r="D49" s="69">
        <f>IF('Hours Tracker'!O21=0,"",'Hours Tracker'!L21)+D48</f>
        <v>270</v>
      </c>
      <c r="E49" s="69"/>
      <c r="F49" s="71">
        <f t="shared" si="2"/>
        <v>24.75</v>
      </c>
      <c r="G49" s="69">
        <f t="shared" si="3"/>
        <v>20</v>
      </c>
      <c r="H49" s="71"/>
      <c r="I49" s="72">
        <f t="shared" si="5"/>
        <v>26.25</v>
      </c>
      <c r="J49" s="72">
        <f t="shared" si="4"/>
        <v>20</v>
      </c>
    </row>
    <row r="50" spans="2:10" ht="16" x14ac:dyDescent="0.2">
      <c r="B50" s="70">
        <f t="shared" si="1"/>
        <v>17</v>
      </c>
      <c r="C50" s="73">
        <f>IF('Hours Tracker'!O22=0,"",'Hours Tracker'!O22)</f>
        <v>327.75</v>
      </c>
      <c r="D50" s="69">
        <f>IF('Hours Tracker'!O22=0,"",'Hours Tracker'!L22)+D49</f>
        <v>290</v>
      </c>
      <c r="E50" s="69"/>
      <c r="F50" s="71">
        <f t="shared" si="2"/>
        <v>29</v>
      </c>
      <c r="G50" s="69">
        <f t="shared" si="3"/>
        <v>20</v>
      </c>
      <c r="H50" s="71"/>
      <c r="I50" s="72">
        <f t="shared" si="5"/>
        <v>27.416666666666668</v>
      </c>
      <c r="J50" s="72">
        <f t="shared" si="4"/>
        <v>20</v>
      </c>
    </row>
    <row r="51" spans="2:10" ht="16" x14ac:dyDescent="0.2">
      <c r="B51" s="70">
        <f t="shared" si="1"/>
        <v>18</v>
      </c>
      <c r="C51" s="73">
        <f>IF('Hours Tracker'!O23=0,"",'Hours Tracker'!O23)</f>
        <v>346.5</v>
      </c>
      <c r="D51" s="69">
        <f>IF('Hours Tracker'!O23=0,"",'Hours Tracker'!L23)+D50</f>
        <v>310</v>
      </c>
      <c r="E51" s="69"/>
      <c r="F51" s="71">
        <f t="shared" si="2"/>
        <v>18.75</v>
      </c>
      <c r="G51" s="69">
        <f t="shared" si="3"/>
        <v>20</v>
      </c>
      <c r="H51" s="71"/>
      <c r="I51" s="72">
        <f t="shared" si="5"/>
        <v>24.166666666666668</v>
      </c>
      <c r="J51" s="72">
        <f t="shared" si="4"/>
        <v>20</v>
      </c>
    </row>
    <row r="52" spans="2:10" ht="16" x14ac:dyDescent="0.2">
      <c r="B52" s="70">
        <f t="shared" si="1"/>
        <v>19</v>
      </c>
      <c r="C52" s="73"/>
      <c r="D52" s="69"/>
      <c r="E52" s="69"/>
      <c r="F52" s="71"/>
      <c r="G52" s="69"/>
      <c r="H52" s="71"/>
      <c r="J52" s="72">
        <f t="shared" si="4"/>
        <v>20</v>
      </c>
    </row>
    <row r="53" spans="2:10" ht="16" x14ac:dyDescent="0.2">
      <c r="B53" s="70">
        <f t="shared" si="1"/>
        <v>20</v>
      </c>
      <c r="C53" s="73"/>
      <c r="D53" s="69"/>
      <c r="E53" s="69"/>
      <c r="F53" s="71"/>
      <c r="G53" s="69"/>
      <c r="H53" s="71"/>
      <c r="J53" s="72">
        <f t="shared" ref="J53" si="6">AVERAGE(G51:G53)</f>
        <v>20</v>
      </c>
    </row>
    <row r="56" spans="2:10" ht="19" x14ac:dyDescent="0.25">
      <c r="C56" s="37"/>
      <c r="D56" s="37"/>
    </row>
  </sheetData>
  <mergeCells count="3">
    <mergeCell ref="B31:D31"/>
    <mergeCell ref="F31:G31"/>
    <mergeCell ref="I31:J31"/>
  </mergeCells>
  <conditionalFormatting sqref="C34:C53">
    <cfRule type="expression" dxfId="0" priority="3" stopIfTrue="1">
      <formula>NOT(ISNUMBER(C34))</formula>
    </cfRule>
  </conditionalFormatting>
  <pageMargins left="0.75" right="0.75" top="1" bottom="1" header="0.5" footer="0.5"/>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Hours Tracker</vt:lpstr>
      <vt:lpstr>Dashboard</vt:lpstr>
      <vt:lpstr>'Hours Tracker'!Print_Area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Rising Fellow</dc:creator>
  <cp:lastModifiedBy>Steve Roll</cp:lastModifiedBy>
  <cp:lastPrinted>2024-04-23T21:27:39Z</cp:lastPrinted>
  <dcterms:created xsi:type="dcterms:W3CDTF">2023-04-11T14:16:49Z</dcterms:created>
  <dcterms:modified xsi:type="dcterms:W3CDTF">2024-06-16T20:00:23Z</dcterms:modified>
</cp:coreProperties>
</file>